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laamseoverheid-my.sharepoint.com/personal/jasper_verhaegen_vlaanderen_be/Documents/Documenten/Projecten/GeologischPaspoort/Totaal/"/>
    </mc:Choice>
  </mc:AlternateContent>
  <xr:revisionPtr revIDLastSave="4" documentId="8_{933B7100-896B-4101-AEDA-950DF8C9C015}" xr6:coauthVersionLast="47" xr6:coauthVersionMax="47" xr10:uidLastSave="{2412FB30-4C64-41A3-AD9B-9376D69438B0}"/>
  <bookViews>
    <workbookView xWindow="-120" yWindow="-120" windowWidth="29040" windowHeight="15840" xr2:uid="{00000000-000D-0000-FFFF-FFFF00000000}"/>
  </bookViews>
  <sheets>
    <sheet name="GP_korrelgroottesta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7" i="1" l="1"/>
  <c r="I136" i="1"/>
  <c r="I135" i="1"/>
  <c r="I134" i="1"/>
  <c r="I131" i="1"/>
  <c r="I132" i="1"/>
  <c r="I133" i="1"/>
  <c r="I130" i="1"/>
  <c r="I121" i="1"/>
  <c r="I122" i="1"/>
  <c r="I123" i="1"/>
  <c r="I124" i="1"/>
  <c r="I125" i="1"/>
  <c r="I126" i="1"/>
  <c r="I127" i="1"/>
  <c r="I128" i="1"/>
  <c r="I129" i="1"/>
  <c r="I120" i="1"/>
  <c r="I111" i="1"/>
  <c r="I112" i="1"/>
  <c r="I113" i="1"/>
  <c r="I114" i="1"/>
  <c r="I115" i="1"/>
  <c r="I116" i="1"/>
  <c r="I117" i="1"/>
  <c r="I118" i="1"/>
  <c r="I119" i="1"/>
  <c r="I110" i="1"/>
  <c r="I78" i="1"/>
  <c r="I79" i="1"/>
  <c r="I80" i="1"/>
  <c r="I81" i="1"/>
  <c r="I82" i="1"/>
  <c r="I83" i="1"/>
  <c r="I84" i="1"/>
  <c r="I85" i="1"/>
  <c r="I86" i="1"/>
  <c r="I87" i="1"/>
  <c r="I77" i="1"/>
  <c r="I45" i="1"/>
  <c r="I46" i="1"/>
  <c r="I47" i="1"/>
  <c r="I48" i="1"/>
  <c r="I49" i="1"/>
  <c r="I50" i="1"/>
  <c r="I51" i="1"/>
  <c r="I52" i="1"/>
  <c r="I53" i="1"/>
  <c r="I54" i="1"/>
  <c r="I44" i="1"/>
  <c r="I27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18" i="1"/>
  <c r="I310" i="1"/>
  <c r="I311" i="1"/>
  <c r="I312" i="1"/>
  <c r="I313" i="1"/>
  <c r="I314" i="1"/>
  <c r="I315" i="1"/>
  <c r="I316" i="1"/>
  <c r="I317" i="1"/>
  <c r="I309" i="1"/>
  <c r="H2" i="1"/>
  <c r="I2" i="1" s="1"/>
  <c r="H3" i="1"/>
  <c r="I3" i="1" s="1"/>
  <c r="H4" i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I74" i="1" s="1"/>
  <c r="H75" i="1"/>
  <c r="I75" i="1" s="1"/>
  <c r="H76" i="1"/>
  <c r="I76" i="1" s="1"/>
  <c r="H55" i="1"/>
  <c r="I55" i="1" s="1"/>
  <c r="H89" i="1"/>
  <c r="I89" i="1" s="1"/>
  <c r="H90" i="1"/>
  <c r="I90" i="1" s="1"/>
  <c r="H91" i="1"/>
  <c r="I91" i="1" s="1"/>
  <c r="H92" i="1"/>
  <c r="I92" i="1" s="1"/>
  <c r="H93" i="1"/>
  <c r="I93" i="1" s="1"/>
  <c r="H94" i="1"/>
  <c r="I94" i="1" s="1"/>
  <c r="H95" i="1"/>
  <c r="I95" i="1" s="1"/>
  <c r="H96" i="1"/>
  <c r="I96" i="1" s="1"/>
  <c r="H97" i="1"/>
  <c r="I97" i="1" s="1"/>
  <c r="H98" i="1"/>
  <c r="I98" i="1" s="1"/>
  <c r="H99" i="1"/>
  <c r="I99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88" i="1"/>
  <c r="I88" i="1" s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138" i="1"/>
</calcChain>
</file>

<file path=xl/sharedStrings.xml><?xml version="1.0" encoding="utf-8"?>
<sst xmlns="http://schemas.openxmlformats.org/spreadsheetml/2006/main" count="3916" uniqueCount="744">
  <si>
    <t>Staalnaam</t>
  </si>
  <si>
    <t>Monster Geotheek</t>
  </si>
  <si>
    <t>Boring</t>
  </si>
  <si>
    <t>boring_id</t>
  </si>
  <si>
    <t>Diepte van</t>
  </si>
  <si>
    <t>Diepte tot</t>
  </si>
  <si>
    <t>Diepte</t>
  </si>
  <si>
    <t>Staaltype</t>
  </si>
  <si>
    <t>Locatie</t>
  </si>
  <si>
    <t>Formatie</t>
  </si>
  <si>
    <t>Lid</t>
  </si>
  <si>
    <t>Ouderdom</t>
  </si>
  <si>
    <t>Fractie &gt;2mm</t>
  </si>
  <si>
    <t>Mean</t>
  </si>
  <si>
    <t>Standaard deviatie</t>
  </si>
  <si>
    <t>Skewness</t>
  </si>
  <si>
    <t>Kurtosis</t>
  </si>
  <si>
    <t>d10</t>
  </si>
  <si>
    <t>d50</t>
  </si>
  <si>
    <t>d90</t>
  </si>
  <si>
    <t>Mode</t>
  </si>
  <si>
    <t>VPO2020_1</t>
  </si>
  <si>
    <t>14/0359</t>
  </si>
  <si>
    <t>GEO-12/129-B10</t>
  </si>
  <si>
    <t>geroerd</t>
  </si>
  <si>
    <t>Ham</t>
  </si>
  <si>
    <t>Diest</t>
  </si>
  <si>
    <t>Diest Kempen</t>
  </si>
  <si>
    <t>VPO2020_3</t>
  </si>
  <si>
    <t>14/0363</t>
  </si>
  <si>
    <t>VPO2020_5</t>
  </si>
  <si>
    <t>14/0367</t>
  </si>
  <si>
    <t>VPO2020_7</t>
  </si>
  <si>
    <t>14/0371</t>
  </si>
  <si>
    <t>VPO2020_9</t>
  </si>
  <si>
    <t>14/0375</t>
  </si>
  <si>
    <t>VPO2020_11</t>
  </si>
  <si>
    <t>14/0411</t>
  </si>
  <si>
    <t>GEO-12/129-B9</t>
  </si>
  <si>
    <t>Meerhout</t>
  </si>
  <si>
    <t>VPO2020_13</t>
  </si>
  <si>
    <t>14/0415</t>
  </si>
  <si>
    <t>VPO2020_15</t>
  </si>
  <si>
    <t>14/0419</t>
  </si>
  <si>
    <t>VPO2020_17</t>
  </si>
  <si>
    <t>14/0423</t>
  </si>
  <si>
    <t>VPO2020_19</t>
  </si>
  <si>
    <t>14/0425</t>
  </si>
  <si>
    <t>VPO2020_21</t>
  </si>
  <si>
    <t>13/0482</t>
  </si>
  <si>
    <t>GEO-12/027-B6</t>
  </si>
  <si>
    <t>Zelzate</t>
  </si>
  <si>
    <t>Eeklo</t>
  </si>
  <si>
    <t>Quartair</t>
  </si>
  <si>
    <t>VPO2020_23</t>
  </si>
  <si>
    <t>13/0486</t>
  </si>
  <si>
    <t>VPO2020_25</t>
  </si>
  <si>
    <t>13/0490</t>
  </si>
  <si>
    <t>VPO2020_27</t>
  </si>
  <si>
    <t>13/0502</t>
  </si>
  <si>
    <t>VPO2020_29</t>
  </si>
  <si>
    <t>13/0508</t>
  </si>
  <si>
    <t>VPO2020_31</t>
  </si>
  <si>
    <t>13/0514</t>
  </si>
  <si>
    <t>Bassevelde</t>
  </si>
  <si>
    <t>VPO2020_33</t>
  </si>
  <si>
    <t>13/0520</t>
  </si>
  <si>
    <t>VPO2020_35</t>
  </si>
  <si>
    <t>13/0526</t>
  </si>
  <si>
    <t>VPO2020_37</t>
  </si>
  <si>
    <t>13/0205</t>
  </si>
  <si>
    <t>GEO-12/027-B4</t>
  </si>
  <si>
    <t>VPO2020_39</t>
  </si>
  <si>
    <t>13/0209</t>
  </si>
  <si>
    <t>VPO2020_41</t>
  </si>
  <si>
    <t>13/0215</t>
  </si>
  <si>
    <t>VPO2020_43</t>
  </si>
  <si>
    <t>13/0225</t>
  </si>
  <si>
    <t>VPO2020_45</t>
  </si>
  <si>
    <t>13/0230</t>
  </si>
  <si>
    <t>VPO2020_47</t>
  </si>
  <si>
    <t>13/0232</t>
  </si>
  <si>
    <t>VPO2020_49</t>
  </si>
  <si>
    <t>13/0241</t>
  </si>
  <si>
    <t>VPO2020_51</t>
  </si>
  <si>
    <t>13/0245</t>
  </si>
  <si>
    <t>VPO2020_53</t>
  </si>
  <si>
    <t>GEO-09/006-B11</t>
  </si>
  <si>
    <t>Kallo</t>
  </si>
  <si>
    <t>VPO2020_55</t>
  </si>
  <si>
    <t>VPO2020_57</t>
  </si>
  <si>
    <t>Lillo</t>
  </si>
  <si>
    <t>VPO2020_59</t>
  </si>
  <si>
    <t>VPO2020_61</t>
  </si>
  <si>
    <t>Kattendijk</t>
  </si>
  <si>
    <t>VPO2020_63</t>
  </si>
  <si>
    <t>VPO2020_65</t>
  </si>
  <si>
    <t>Berchem</t>
  </si>
  <si>
    <t>VPO2020_67</t>
  </si>
  <si>
    <t>Boom</t>
  </si>
  <si>
    <t>VPO2020_69</t>
  </si>
  <si>
    <t>10/0268</t>
  </si>
  <si>
    <t>GEO-09/006-B9</t>
  </si>
  <si>
    <t>VPO2020_71</t>
  </si>
  <si>
    <t>10/0271</t>
  </si>
  <si>
    <t>VPO2020_73</t>
  </si>
  <si>
    <t>10/0274</t>
  </si>
  <si>
    <t>VPO2020_75</t>
  </si>
  <si>
    <t>10/0284</t>
  </si>
  <si>
    <t>VPO2020_77</t>
  </si>
  <si>
    <t>10/0287</t>
  </si>
  <si>
    <t>VPO2020_79</t>
  </si>
  <si>
    <t>10/0294</t>
  </si>
  <si>
    <t>VPO2020_81</t>
  </si>
  <si>
    <t>10/0303</t>
  </si>
  <si>
    <t>VPO2020_83</t>
  </si>
  <si>
    <t>10/0307</t>
  </si>
  <si>
    <t>VPO2020_85</t>
  </si>
  <si>
    <t>13/1610</t>
  </si>
  <si>
    <t>GEO-12/115-B2</t>
  </si>
  <si>
    <t>ongeroerd</t>
  </si>
  <si>
    <t>Antwerpen</t>
  </si>
  <si>
    <t>Edegem</t>
  </si>
  <si>
    <t>VPO2020_86</t>
  </si>
  <si>
    <t>13/1607</t>
  </si>
  <si>
    <t>Kiel</t>
  </si>
  <si>
    <t>VPO2020_87</t>
  </si>
  <si>
    <t>13/1604</t>
  </si>
  <si>
    <t>VPO2020_88</t>
  </si>
  <si>
    <t>13/1601</t>
  </si>
  <si>
    <t>VPO2020_89</t>
  </si>
  <si>
    <t>13/1599</t>
  </si>
  <si>
    <t>VPO2020_90</t>
  </si>
  <si>
    <t>13/1597</t>
  </si>
  <si>
    <t>VPO2020_91</t>
  </si>
  <si>
    <t>13/1596</t>
  </si>
  <si>
    <t>VPO2020_92</t>
  </si>
  <si>
    <t>13/1595</t>
  </si>
  <si>
    <t>VPO2020_93</t>
  </si>
  <si>
    <t>VPO2020_94</t>
  </si>
  <si>
    <t>13/1593</t>
  </si>
  <si>
    <t>VPO2020_95</t>
  </si>
  <si>
    <t>13/1594</t>
  </si>
  <si>
    <t>VPO2020_96</t>
  </si>
  <si>
    <t>gemengd</t>
  </si>
  <si>
    <t>VPO2020_97</t>
  </si>
  <si>
    <t>VPO2020_98</t>
  </si>
  <si>
    <t>GEO-12/115-B3</t>
  </si>
  <si>
    <t>VPO2020_99</t>
  </si>
  <si>
    <t>VPO2020_100</t>
  </si>
  <si>
    <t>VPO2020_101</t>
  </si>
  <si>
    <t>VPO2020_102</t>
  </si>
  <si>
    <t>VPO2020_103</t>
  </si>
  <si>
    <t>VPO2020_104</t>
  </si>
  <si>
    <t>VPO2020_105</t>
  </si>
  <si>
    <t>VPO2020_106</t>
  </si>
  <si>
    <t>VPO2020_107</t>
  </si>
  <si>
    <t>VPO2020_108</t>
  </si>
  <si>
    <t>VPO2020_109</t>
  </si>
  <si>
    <t>VPO2020_110</t>
  </si>
  <si>
    <t>VPO2020_111</t>
  </si>
  <si>
    <t>VPO2020_112</t>
  </si>
  <si>
    <t>VPO2020_113</t>
  </si>
  <si>
    <t>VPO2020_114</t>
  </si>
  <si>
    <t>VPO2020_115</t>
  </si>
  <si>
    <t>VPO2020_116</t>
  </si>
  <si>
    <t>VPO2020_117</t>
  </si>
  <si>
    <t>VPO2020_118</t>
  </si>
  <si>
    <t>13/1634</t>
  </si>
  <si>
    <t>GEO-12/115-B8</t>
  </si>
  <si>
    <t>VPO2020_119</t>
  </si>
  <si>
    <t>13/1632</t>
  </si>
  <si>
    <t>VPO2020_120</t>
  </si>
  <si>
    <t>13/1629</t>
  </si>
  <si>
    <t>VPO2020_121</t>
  </si>
  <si>
    <t>13/1624</t>
  </si>
  <si>
    <t>VPO2020_122</t>
  </si>
  <si>
    <t>13/1623</t>
  </si>
  <si>
    <t>VPO2020_123</t>
  </si>
  <si>
    <t>13/1622</t>
  </si>
  <si>
    <t>VPO2020_124</t>
  </si>
  <si>
    <t>13/1621</t>
  </si>
  <si>
    <t>VPO2020_125</t>
  </si>
  <si>
    <t>13/1619</t>
  </si>
  <si>
    <t>1.2.75</t>
  </si>
  <si>
    <t>VPO2020_126</t>
  </si>
  <si>
    <t>13/1618</t>
  </si>
  <si>
    <t>Kruisschans</t>
  </si>
  <si>
    <t>VPO2020_127</t>
  </si>
  <si>
    <t>13/1617</t>
  </si>
  <si>
    <t>VPO2020_128</t>
  </si>
  <si>
    <t>13/1615</t>
  </si>
  <si>
    <t>Merksem</t>
  </si>
  <si>
    <t>VPO2020_129</t>
  </si>
  <si>
    <t>VPO2020_130</t>
  </si>
  <si>
    <t>VPO2020_131</t>
  </si>
  <si>
    <t>GEO-12/115-B7</t>
  </si>
  <si>
    <t>VPO2020_132</t>
  </si>
  <si>
    <t>VPO2020_133</t>
  </si>
  <si>
    <t>VPO2020_134</t>
  </si>
  <si>
    <t>VPO2020_135</t>
  </si>
  <si>
    <t>VPO2020_136</t>
  </si>
  <si>
    <t>VPO2020_137</t>
  </si>
  <si>
    <t>VPO2020_138</t>
  </si>
  <si>
    <t>VPO2020_139</t>
  </si>
  <si>
    <t>VPO2020_140</t>
  </si>
  <si>
    <t>VPO2020_141</t>
  </si>
  <si>
    <t>VPO2020_142</t>
  </si>
  <si>
    <t>VPO2020_143</t>
  </si>
  <si>
    <t>VPO2020_144</t>
  </si>
  <si>
    <t>VPO2020_145</t>
  </si>
  <si>
    <t>VPO2020_146</t>
  </si>
  <si>
    <t>VPO2020_147</t>
  </si>
  <si>
    <t>Oorderen</t>
  </si>
  <si>
    <t>VPO2020_148</t>
  </si>
  <si>
    <t>VPO2020_149</t>
  </si>
  <si>
    <t>VPO2020_150</t>
  </si>
  <si>
    <t>VPO2020_151</t>
  </si>
  <si>
    <t>1439-BB17-0115</t>
  </si>
  <si>
    <t>Vilvoorde</t>
  </si>
  <si>
    <t>Brussel</t>
  </si>
  <si>
    <t>VPO2020_152</t>
  </si>
  <si>
    <t>VPO2020_153</t>
  </si>
  <si>
    <t>Hyon</t>
  </si>
  <si>
    <t>Mont-Panisel</t>
  </si>
  <si>
    <t>VPO2020_154</t>
  </si>
  <si>
    <t>VPO2020_155</t>
  </si>
  <si>
    <t>VPO2020_156</t>
  </si>
  <si>
    <t>VPO2020_157</t>
  </si>
  <si>
    <t>Kortrijk</t>
  </si>
  <si>
    <t>Orchies</t>
  </si>
  <si>
    <t>VPO2020_158</t>
  </si>
  <si>
    <t>VPO2020_159</t>
  </si>
  <si>
    <t>Hannut</t>
  </si>
  <si>
    <t>Grandglise</t>
  </si>
  <si>
    <t>VPO2020_160</t>
  </si>
  <si>
    <t>VPO2020_161</t>
  </si>
  <si>
    <t>1439-BB69-1818</t>
  </si>
  <si>
    <t>Zeebrugge</t>
  </si>
  <si>
    <t>Holoceen</t>
  </si>
  <si>
    <t>VPO2020_162</t>
  </si>
  <si>
    <t>VPO2020_163</t>
  </si>
  <si>
    <t>Pleistoceen</t>
  </si>
  <si>
    <t>VPO2020_164</t>
  </si>
  <si>
    <t>VPO2020_165</t>
  </si>
  <si>
    <t>VPO2020_166</t>
  </si>
  <si>
    <t>VPO2020_167</t>
  </si>
  <si>
    <t>Aalter</t>
  </si>
  <si>
    <t>Oedelem</t>
  </si>
  <si>
    <t>VPO2020_168</t>
  </si>
  <si>
    <t>VPO2020_169</t>
  </si>
  <si>
    <t>VPO2020_170</t>
  </si>
  <si>
    <t>VPO2020_171</t>
  </si>
  <si>
    <t>901M1</t>
  </si>
  <si>
    <t>GEO-14/113-B3</t>
  </si>
  <si>
    <t>VPO2020_172</t>
  </si>
  <si>
    <t>907M3</t>
  </si>
  <si>
    <t>VPO2020_173</t>
  </si>
  <si>
    <t>906M2</t>
  </si>
  <si>
    <t>VPO2020_174</t>
  </si>
  <si>
    <t>906M1</t>
  </si>
  <si>
    <t>VPO2020_175</t>
  </si>
  <si>
    <t>911M5</t>
  </si>
  <si>
    <t>GEO-14/029-B68</t>
  </si>
  <si>
    <t>VPO2020_176</t>
  </si>
  <si>
    <t>910M2</t>
  </si>
  <si>
    <t>VPO2020_177</t>
  </si>
  <si>
    <t>903M4</t>
  </si>
  <si>
    <t>GEO-14/113-B5</t>
  </si>
  <si>
    <t>VPO2020_178</t>
  </si>
  <si>
    <t>902M2</t>
  </si>
  <si>
    <t>VPO2020_179</t>
  </si>
  <si>
    <t>VLA17-4.1-001-W1-01</t>
  </si>
  <si>
    <t>VLA17-4.1-001-TO1</t>
  </si>
  <si>
    <t>Leuven</t>
  </si>
  <si>
    <t>Diest Hageland</t>
  </si>
  <si>
    <t>VPO2020_180</t>
  </si>
  <si>
    <t>VLA17-4.1-001-W6-01</t>
  </si>
  <si>
    <t>VLA17-4.1-001-TO6</t>
  </si>
  <si>
    <t>VPO2020_181</t>
  </si>
  <si>
    <t>VLA17-4.1-001-W6-02</t>
  </si>
  <si>
    <t>VPO2020_182</t>
  </si>
  <si>
    <t>VLA17-4.1-001-W8-01</t>
  </si>
  <si>
    <t>VLA17-4.1-001-TO8.1</t>
  </si>
  <si>
    <t>VPO2020_183</t>
  </si>
  <si>
    <t>VLA17-4.1-002-W1A-02</t>
  </si>
  <si>
    <t>VLA17-4.1-002-TO1A</t>
  </si>
  <si>
    <t>Ardooie</t>
  </si>
  <si>
    <t>Gent</t>
  </si>
  <si>
    <t>VPO2020_184</t>
  </si>
  <si>
    <t>VLA17-4.1-002-W1A-03</t>
  </si>
  <si>
    <t>VPO2020_185</t>
  </si>
  <si>
    <t>VLA17-4.1-002-W1A-04</t>
  </si>
  <si>
    <t>VPO2020_186</t>
  </si>
  <si>
    <t>VLA17-4.1-002-W1C-01</t>
  </si>
  <si>
    <t>VLA17-4.1-002-TO1C</t>
  </si>
  <si>
    <t>Arenberg</t>
  </si>
  <si>
    <t>VPO2020_187</t>
  </si>
  <si>
    <t>VLA17-4.1-002-W1C-03</t>
  </si>
  <si>
    <t>VPO2020_188</t>
  </si>
  <si>
    <t>VLA17-4.1-002-W1C-04</t>
  </si>
  <si>
    <t>VPO2020_189</t>
  </si>
  <si>
    <t>VLA17-4.1-002-W2-04</t>
  </si>
  <si>
    <t>VLA17-4.1-002-TO2A</t>
  </si>
  <si>
    <t>Tielt</t>
  </si>
  <si>
    <t>Kortemark</t>
  </si>
  <si>
    <t>VPO2020_190</t>
  </si>
  <si>
    <t>VLA17-4.1-002-W2-06</t>
  </si>
  <si>
    <t>VPO2020_191</t>
  </si>
  <si>
    <t>VLA17-4.1-003-W6-01</t>
  </si>
  <si>
    <t>VLA17-4.1-003-TO6</t>
  </si>
  <si>
    <t>Lubbeek</t>
  </si>
  <si>
    <t>Sint-Huibrechts-Hern</t>
  </si>
  <si>
    <t>Neerrepen</t>
  </si>
  <si>
    <t>VPO2020_192</t>
  </si>
  <si>
    <t>VLA17-4.1-003-W6-02</t>
  </si>
  <si>
    <t>VPO2020_193</t>
  </si>
  <si>
    <t>VLA17-4.1-003-W6-03</t>
  </si>
  <si>
    <t>Borgloon</t>
  </si>
  <si>
    <t>Boutersem Hoogbutsel</t>
  </si>
  <si>
    <t>VPO2020_194</t>
  </si>
  <si>
    <t>VLA17-4.1-003-W6-04</t>
  </si>
  <si>
    <t>VPO2020_195</t>
  </si>
  <si>
    <t>VLA17-4.1-003-W6-05</t>
  </si>
  <si>
    <t>Boutersem</t>
  </si>
  <si>
    <t>VPO2020_196</t>
  </si>
  <si>
    <t>VLA17-4.1-003-W6-06</t>
  </si>
  <si>
    <t>VPO2020_197</t>
  </si>
  <si>
    <t>VLA17-4.1-003-W6-07</t>
  </si>
  <si>
    <t>VPO2020_198</t>
  </si>
  <si>
    <t>VLA17-4.1-003-W7-01</t>
  </si>
  <si>
    <t>VLA17-4.1-003-TO7</t>
  </si>
  <si>
    <t>VPO2020_199</t>
  </si>
  <si>
    <t>VLA17-4.1-003-W7-02</t>
  </si>
  <si>
    <t>Kerkom</t>
  </si>
  <si>
    <t>VPO2020_200</t>
  </si>
  <si>
    <t>VLA17-4.1-003-W7-03</t>
  </si>
  <si>
    <t>VPO2020_201</t>
  </si>
  <si>
    <t>VLA17-4.1-003-W7-04</t>
  </si>
  <si>
    <t>VPO2020_202</t>
  </si>
  <si>
    <t>VLA17-4.1-003-W1-01</t>
  </si>
  <si>
    <t>VLA17-4.1-003-TO1.3</t>
  </si>
  <si>
    <t>VPO2020_203</t>
  </si>
  <si>
    <t>VLA17-4.1-003-W1-02</t>
  </si>
  <si>
    <t>VLA17-4.1-003-TO1.4</t>
  </si>
  <si>
    <t>VPO2020_204</t>
  </si>
  <si>
    <t>VLA17-4.1-003-W5-01</t>
  </si>
  <si>
    <t>VLA17-4.1-003-TO5</t>
  </si>
  <si>
    <t>Kerkom Heide</t>
  </si>
  <si>
    <t>VPO2020_205</t>
  </si>
  <si>
    <t>VLA17-4.1-003-W5-02</t>
  </si>
  <si>
    <t>VPO2020_206</t>
  </si>
  <si>
    <t>VLA17-4.1-003-W5-03</t>
  </si>
  <si>
    <t>VPO2020_207</t>
  </si>
  <si>
    <t>VLA17-4.1-003-W5-04</t>
  </si>
  <si>
    <t>Bilzen</t>
  </si>
  <si>
    <t>Berg</t>
  </si>
  <si>
    <t>VPO2020_208</t>
  </si>
  <si>
    <t>VLA17-4.1-003-W5-05</t>
  </si>
  <si>
    <t>VPO2020_209</t>
  </si>
  <si>
    <t>VLA17-4.1-003-W4-01</t>
  </si>
  <si>
    <t>VLA17-4.1-003-TO4</t>
  </si>
  <si>
    <t>VPO2020_210</t>
  </si>
  <si>
    <t>VLA17-4.1-003-W4-02</t>
  </si>
  <si>
    <t>VPO2020_211</t>
  </si>
  <si>
    <t>VLA17-4.1-003-W3-01</t>
  </si>
  <si>
    <t>VLA17-4.1-003-TO3</t>
  </si>
  <si>
    <t>Terhagen</t>
  </si>
  <si>
    <t>VPO2020_212</t>
  </si>
  <si>
    <t>VLA17-4.1-003-W3-03</t>
  </si>
  <si>
    <t>VPO2020_213</t>
  </si>
  <si>
    <t>VLA17-4.1-004-W1-01</t>
  </si>
  <si>
    <t>VLA17-4.1-004-TO1</t>
  </si>
  <si>
    <t>Aarschot</t>
  </si>
  <si>
    <t>VPO2020_214</t>
  </si>
  <si>
    <t>VLA17-4.1-004-W3-02</t>
  </si>
  <si>
    <t>VLA17-4.1-004-TO3</t>
  </si>
  <si>
    <t>VPO2020_215</t>
  </si>
  <si>
    <t>VLA17-4.1-004-W6-02</t>
  </si>
  <si>
    <t>VLA17-4.1-004-TO6</t>
  </si>
  <si>
    <t>VPO2020_216</t>
  </si>
  <si>
    <t>VLA17-4.1-004-W11-04</t>
  </si>
  <si>
    <t>VLA17-4.1-004-TO11</t>
  </si>
  <si>
    <t>VPO2020_217</t>
  </si>
  <si>
    <t>VLA17-4.1-006-W2-001</t>
  </si>
  <si>
    <t>VLA17-4.1-006-TO2.7</t>
  </si>
  <si>
    <t>VPO2020_218</t>
  </si>
  <si>
    <t>VLA17-4.1-006-W2-002</t>
  </si>
  <si>
    <t>VPO2020_219</t>
  </si>
  <si>
    <t>VLA17-4.1-006-W2-003</t>
  </si>
  <si>
    <t>VPO2020_220</t>
  </si>
  <si>
    <t>VLA17-4.1-006-W2-004</t>
  </si>
  <si>
    <t>VLA17-4.1-006-TO2.1</t>
  </si>
  <si>
    <t>VPO2020_221</t>
  </si>
  <si>
    <t>VLA17-4.1-007-W3-14</t>
  </si>
  <si>
    <t>VLA17-4.1-007-TO6</t>
  </si>
  <si>
    <t>Beerse</t>
  </si>
  <si>
    <t>Weelde</t>
  </si>
  <si>
    <t>Rijkevorsel</t>
  </si>
  <si>
    <t>VPO2020_222</t>
  </si>
  <si>
    <t>VLA17-4.1-007-W1-01</t>
  </si>
  <si>
    <t>VLA17-4.1-007-TO2</t>
  </si>
  <si>
    <t>VPO2020_223</t>
  </si>
  <si>
    <t>VLA17-4.1-007-W1-02</t>
  </si>
  <si>
    <t>VPO2020_224</t>
  </si>
  <si>
    <t>VLA17-4.1-007-W1-03</t>
  </si>
  <si>
    <t>VLA17-4.1-007-TO1</t>
  </si>
  <si>
    <t>VPO2020_225</t>
  </si>
  <si>
    <t>VLA17-4.1-007-W1-04</t>
  </si>
  <si>
    <t>Turnhout</t>
  </si>
  <si>
    <t>VPO2020_226</t>
  </si>
  <si>
    <t>VLA17-4.1-007-W1-05</t>
  </si>
  <si>
    <t>VPO2020_227</t>
  </si>
  <si>
    <t>VLA17-4.1-007-W1-06</t>
  </si>
  <si>
    <t>Ravels</t>
  </si>
  <si>
    <t>VPO2020_228</t>
  </si>
  <si>
    <t>VLA17-4.1-007-W1-08</t>
  </si>
  <si>
    <t>VLA17-4.1-007-TO3</t>
  </si>
  <si>
    <t>VPO2020_229</t>
  </si>
  <si>
    <t>VLA17-4.1-008-W2-001</t>
  </si>
  <si>
    <t>VLA17-4.1-008-TO1</t>
  </si>
  <si>
    <t>Egem</t>
  </si>
  <si>
    <t>VPO2020_230</t>
  </si>
  <si>
    <t>VLA17-4.1-008-W2-002</t>
  </si>
  <si>
    <t>VPO2020_231</t>
  </si>
  <si>
    <t>VLA17-4.1-008-W3-012</t>
  </si>
  <si>
    <t>VLA17-4.1-008-TO3</t>
  </si>
  <si>
    <t>VPO2020_232</t>
  </si>
  <si>
    <t>VLA17-4.1-008-W3-011</t>
  </si>
  <si>
    <t>VPO2020_233</t>
  </si>
  <si>
    <t>VLA17-4.1-008-W3-010</t>
  </si>
  <si>
    <t>VPO2020_234</t>
  </si>
  <si>
    <t>VLA17-4.1-008-W3-003</t>
  </si>
  <si>
    <t>VLA17-4.1-008-TO4</t>
  </si>
  <si>
    <t>VPO2020_235</t>
  </si>
  <si>
    <t>VLA17-4.1-008-W3-004</t>
  </si>
  <si>
    <t>VLA17-4.1-008-TO5</t>
  </si>
  <si>
    <t>VPO2020_236</t>
  </si>
  <si>
    <t>VLA17-4.1-008-W3-006</t>
  </si>
  <si>
    <t>Gentbrugge</t>
  </si>
  <si>
    <t>Pittem</t>
  </si>
  <si>
    <t>VPO2020_237</t>
  </si>
  <si>
    <t>VLA17-4.1-008-W3-007</t>
  </si>
  <si>
    <t>VPO2020_238</t>
  </si>
  <si>
    <t>VLA17-4.1-009-W3-01</t>
  </si>
  <si>
    <t>VLA17-4.1-009-TO3</t>
  </si>
  <si>
    <t>Riemst</t>
  </si>
  <si>
    <t>Maastricht</t>
  </si>
  <si>
    <t>Emael</t>
  </si>
  <si>
    <t>Krijt</t>
  </si>
  <si>
    <t>VPO2020_239</t>
  </si>
  <si>
    <t>VLA17-4.1-009-W3-03</t>
  </si>
  <si>
    <t>Nekum</t>
  </si>
  <si>
    <t>VPO2020_240</t>
  </si>
  <si>
    <t>VLA17-4.1-009-W3-04</t>
  </si>
  <si>
    <t>VPO2020_241</t>
  </si>
  <si>
    <t>VLA17-4.1-009-W1-01</t>
  </si>
  <si>
    <t>VLA17-4.1-009-TO1.1</t>
  </si>
  <si>
    <t>Gronsveld</t>
  </si>
  <si>
    <t>VPO2020_242</t>
  </si>
  <si>
    <t>VLA17-4.1-009-W1-07</t>
  </si>
  <si>
    <t>VLA17-4.1-009-TO1.5</t>
  </si>
  <si>
    <t>VPO2020_243</t>
  </si>
  <si>
    <t>VLA17-4.1-0010-P1-2</t>
  </si>
  <si>
    <t>VLA17-4.1-010-TO8</t>
  </si>
  <si>
    <t>Volkegem</t>
  </si>
  <si>
    <t>VPO2020_244</t>
  </si>
  <si>
    <t>VLA17-4.1-0010-P2-2</t>
  </si>
  <si>
    <t>VLA17-4.1-010-TO9</t>
  </si>
  <si>
    <t>VPO2020_245</t>
  </si>
  <si>
    <t>VLA17-4.1-0010-P1-1</t>
  </si>
  <si>
    <t>Brabant</t>
  </si>
  <si>
    <t>VPO2020_246</t>
  </si>
  <si>
    <t>VLA17-4.1-0010-P2-1</t>
  </si>
  <si>
    <t>VPO2020_247</t>
  </si>
  <si>
    <t>VLA17-4.1-0010-W1-09</t>
  </si>
  <si>
    <t>VLA17-4.1-010-TO4</t>
  </si>
  <si>
    <t>VPO2020_248</t>
  </si>
  <si>
    <t>VLA17-4.1-0010-W1-08</t>
  </si>
  <si>
    <t>VPO2020_249</t>
  </si>
  <si>
    <t>VLA17-4.1-0010-W1-07</t>
  </si>
  <si>
    <t>VPO2020_250</t>
  </si>
  <si>
    <t>VLA17-4.1-0010-W1-04</t>
  </si>
  <si>
    <t>VLA17-4.1-010-TO2</t>
  </si>
  <si>
    <t>Data referentie</t>
  </si>
  <si>
    <t>Verhaegen (2022)</t>
  </si>
  <si>
    <t>Tijdvak</t>
  </si>
  <si>
    <t>TO-20210416-1</t>
  </si>
  <si>
    <t>ontsluiting</t>
  </si>
  <si>
    <t>Saintes</t>
  </si>
  <si>
    <t>Eoceen</t>
  </si>
  <si>
    <t>TO-20210416-1b</t>
  </si>
  <si>
    <t>TO-20210416-2</t>
  </si>
  <si>
    <t>Kruishoutem</t>
  </si>
  <si>
    <t>TO-20210416-3</t>
  </si>
  <si>
    <t>TO-20210416-4</t>
  </si>
  <si>
    <t>hellingsmateriaal</t>
  </si>
  <si>
    <t>Diegem</t>
  </si>
  <si>
    <t>Lede</t>
  </si>
  <si>
    <t>Machelen</t>
  </si>
  <si>
    <t>TO-20220516-1</t>
  </si>
  <si>
    <t>Lichtaart</t>
  </si>
  <si>
    <t>Kasterlee</t>
  </si>
  <si>
    <t>Mioceen</t>
  </si>
  <si>
    <t>Hukkelberg</t>
  </si>
  <si>
    <t>Plioceen</t>
  </si>
  <si>
    <t>Poederlee</t>
  </si>
  <si>
    <t>TO-20220516-2</t>
  </si>
  <si>
    <t>TO-20220516-3</t>
  </si>
  <si>
    <t> TO-20220405-1.1</t>
  </si>
  <si>
    <t>Oligoceen</t>
  </si>
  <si>
    <t>Grimmertingen</t>
  </si>
  <si>
    <t>TO-20220405-1.2</t>
  </si>
  <si>
    <t> TO-20220405-2.1</t>
  </si>
  <si>
    <t>TO-20220405-3</t>
  </si>
  <si>
    <t>Quartair (basisgrind)</t>
  </si>
  <si>
    <t>D1</t>
  </si>
  <si>
    <t>HOB 20190617</t>
  </si>
  <si>
    <t>Heist-op-den-Berg</t>
  </si>
  <si>
    <t>Ha1</t>
  </si>
  <si>
    <t>Hallaar</t>
  </si>
  <si>
    <t>Ha3</t>
  </si>
  <si>
    <t>B3</t>
  </si>
  <si>
    <t>Beerzel</t>
  </si>
  <si>
    <t>B8</t>
  </si>
  <si>
    <t>B11</t>
  </si>
  <si>
    <t>B14</t>
  </si>
  <si>
    <t>H3</t>
  </si>
  <si>
    <t>H4</t>
  </si>
  <si>
    <t>H5</t>
  </si>
  <si>
    <t>Paleoceen</t>
  </si>
  <si>
    <t>nr</t>
  </si>
  <si>
    <t>TT_1</t>
  </si>
  <si>
    <t>1508-B2022-00843-B2</t>
  </si>
  <si>
    <t>Zemst</t>
  </si>
  <si>
    <t>TT_2</t>
  </si>
  <si>
    <t>TT_4</t>
  </si>
  <si>
    <t>TT_6</t>
  </si>
  <si>
    <t>TT_7</t>
  </si>
  <si>
    <t>TT_8</t>
  </si>
  <si>
    <t>TT_9</t>
  </si>
  <si>
    <t>TT_10</t>
  </si>
  <si>
    <t>TT_11</t>
  </si>
  <si>
    <t>TT_12</t>
  </si>
  <si>
    <t>TT_13</t>
  </si>
  <si>
    <t>TT_14</t>
  </si>
  <si>
    <t>TT_15</t>
  </si>
  <si>
    <t>TT_16</t>
  </si>
  <si>
    <t>TT_17</t>
  </si>
  <si>
    <t>TT_18</t>
  </si>
  <si>
    <t>TT_19</t>
  </si>
  <si>
    <t>TT_20</t>
  </si>
  <si>
    <t>TT_21</t>
  </si>
  <si>
    <t>TT_22</t>
  </si>
  <si>
    <t>TT_23</t>
  </si>
  <si>
    <t>TT_25</t>
  </si>
  <si>
    <t>TT_27</t>
  </si>
  <si>
    <t>TT_28</t>
  </si>
  <si>
    <t>TT_29</t>
  </si>
  <si>
    <t>TT_30</t>
  </si>
  <si>
    <t>TT_31</t>
  </si>
  <si>
    <t>TT_32</t>
  </si>
  <si>
    <t>TT_33</t>
  </si>
  <si>
    <t>TT_34</t>
  </si>
  <si>
    <t>TT_35</t>
  </si>
  <si>
    <t>TT_36</t>
  </si>
  <si>
    <t>TT_37</t>
  </si>
  <si>
    <t>TT_38</t>
  </si>
  <si>
    <t>TT_39</t>
  </si>
  <si>
    <t>TT_40</t>
  </si>
  <si>
    <t>TT_41</t>
  </si>
  <si>
    <t>TT_42</t>
  </si>
  <si>
    <t>TT_44</t>
  </si>
  <si>
    <t>TT_46</t>
  </si>
  <si>
    <t>TT_47</t>
  </si>
  <si>
    <t>TT_48</t>
  </si>
  <si>
    <t>TT_49</t>
  </si>
  <si>
    <t>TT_50</t>
  </si>
  <si>
    <t>TT_51</t>
  </si>
  <si>
    <t>TT_52</t>
  </si>
  <si>
    <t>TT_53</t>
  </si>
  <si>
    <t>TT_54</t>
  </si>
  <si>
    <t>TT_55</t>
  </si>
  <si>
    <t>TT_57</t>
  </si>
  <si>
    <t>TT_58</t>
  </si>
  <si>
    <t>TT_59</t>
  </si>
  <si>
    <t>TT_60</t>
  </si>
  <si>
    <t>TT_61</t>
  </si>
  <si>
    <t>TT_63</t>
  </si>
  <si>
    <t>Halen</t>
  </si>
  <si>
    <t>TT_64</t>
  </si>
  <si>
    <t>Hoogte (mTAW)</t>
  </si>
  <si>
    <t>TO-20220310-1</t>
  </si>
  <si>
    <t>TO-20220310-1b</t>
  </si>
  <si>
    <t>TO-20220310-2</t>
  </si>
  <si>
    <t>TO-20220310-3</t>
  </si>
  <si>
    <t>Verhaegen &amp; De Nil (2023)</t>
  </si>
  <si>
    <t>AR10</t>
  </si>
  <si>
    <t>TO-20190417</t>
  </si>
  <si>
    <t>AR12</t>
  </si>
  <si>
    <t>AR4</t>
  </si>
  <si>
    <t>AR8</t>
  </si>
  <si>
    <t>PB7</t>
  </si>
  <si>
    <t>TO-20150105A</t>
  </si>
  <si>
    <t>PX2</t>
  </si>
  <si>
    <t>TO-20150701</t>
  </si>
  <si>
    <t>PX3</t>
  </si>
  <si>
    <t>PX4</t>
  </si>
  <si>
    <t>PX5</t>
  </si>
  <si>
    <t>PX7</t>
  </si>
  <si>
    <t>PX8</t>
  </si>
  <si>
    <t>Ru1</t>
  </si>
  <si>
    <t>TO-20220706-1</t>
  </si>
  <si>
    <t>Ru11</t>
  </si>
  <si>
    <t>Ru3</t>
  </si>
  <si>
    <t>Ru4</t>
  </si>
  <si>
    <t>Ru7</t>
  </si>
  <si>
    <t>Ru9</t>
  </si>
  <si>
    <t>RuA</t>
  </si>
  <si>
    <t>RuC</t>
  </si>
  <si>
    <t xml:space="preserve">Rumst 10 </t>
  </si>
  <si>
    <t>TO-20211119-1</t>
  </si>
  <si>
    <t>Rumst</t>
  </si>
  <si>
    <t xml:space="preserve">Rumst 2 </t>
  </si>
  <si>
    <t>TO-20211119-2</t>
  </si>
  <si>
    <t xml:space="preserve">Rumst 3 </t>
  </si>
  <si>
    <t xml:space="preserve">Rumst 5 </t>
  </si>
  <si>
    <t xml:space="preserve">Rumst 6 </t>
  </si>
  <si>
    <t xml:space="preserve">Rumst 7 </t>
  </si>
  <si>
    <t xml:space="preserve">Rumst 9 </t>
  </si>
  <si>
    <t xml:space="preserve">Rumst8 </t>
  </si>
  <si>
    <t>2210BK01</t>
  </si>
  <si>
    <t>1411-GEO-22/019-B1</t>
  </si>
  <si>
    <t>Schoten</t>
  </si>
  <si>
    <t>2210BK02</t>
  </si>
  <si>
    <t>2210BK03</t>
  </si>
  <si>
    <t>2210BK04</t>
  </si>
  <si>
    <t>2210BK05</t>
  </si>
  <si>
    <t>2210BK06</t>
  </si>
  <si>
    <t>2210BK07</t>
  </si>
  <si>
    <t>2210BK08</t>
  </si>
  <si>
    <t>2210BK09</t>
  </si>
  <si>
    <t>2210BK10</t>
  </si>
  <si>
    <t>2210BK11</t>
  </si>
  <si>
    <t>2210BK12</t>
  </si>
  <si>
    <t>2210BK13</t>
  </si>
  <si>
    <t>2210BK14</t>
  </si>
  <si>
    <t>2210BK15</t>
  </si>
  <si>
    <t>2210BK16</t>
  </si>
  <si>
    <t>2210BK17</t>
  </si>
  <si>
    <t>2210BK18</t>
  </si>
  <si>
    <t>2210BK19</t>
  </si>
  <si>
    <t>2210BK20</t>
  </si>
  <si>
    <t>2210BK21</t>
  </si>
  <si>
    <t>2307BA01</t>
  </si>
  <si>
    <t>kb26d78w-B285</t>
  </si>
  <si>
    <t>Genk</t>
  </si>
  <si>
    <t>Bolderberg</t>
  </si>
  <si>
    <t>Houthalen</t>
  </si>
  <si>
    <t>2307BA02</t>
  </si>
  <si>
    <t>2307BA03</t>
  </si>
  <si>
    <t>2307BA04</t>
  </si>
  <si>
    <t>2307BA05</t>
  </si>
  <si>
    <t>2307BA06</t>
  </si>
  <si>
    <t>kb26d78w-B299</t>
  </si>
  <si>
    <t>2307BA07</t>
  </si>
  <si>
    <t>2307BA08</t>
  </si>
  <si>
    <t>2307BA09</t>
  </si>
  <si>
    <t>2307BA10</t>
  </si>
  <si>
    <t>RA-1</t>
  </si>
  <si>
    <t>GEO-15/095-B2</t>
  </si>
  <si>
    <t>Ranst</t>
  </si>
  <si>
    <t>RA-2</t>
  </si>
  <si>
    <t>RA-3</t>
  </si>
  <si>
    <t>ST-A</t>
  </si>
  <si>
    <t>TO-20230809-1.3</t>
  </si>
  <si>
    <t>ST-B</t>
  </si>
  <si>
    <t>TO-20230809-1.2</t>
  </si>
  <si>
    <t>ST-C</t>
  </si>
  <si>
    <t>TO-20230809-1.1</t>
  </si>
  <si>
    <t>Borsbeek</t>
  </si>
  <si>
    <t>O2024_1</t>
  </si>
  <si>
    <t>O2024_2</t>
  </si>
  <si>
    <t>O2024_3</t>
  </si>
  <si>
    <t>O2024_4</t>
  </si>
  <si>
    <t>O2024_5</t>
  </si>
  <si>
    <t>O2024_6</t>
  </si>
  <si>
    <t>O2024_7</t>
  </si>
  <si>
    <t>O2024_8</t>
  </si>
  <si>
    <t>O2024_9</t>
  </si>
  <si>
    <t>O2024_10</t>
  </si>
  <si>
    <t>O2024_11</t>
  </si>
  <si>
    <t>O2024_12</t>
  </si>
  <si>
    <t>O2024_13</t>
  </si>
  <si>
    <t>O2024_14</t>
  </si>
  <si>
    <t>O2024_15</t>
  </si>
  <si>
    <t>O2024_16</t>
  </si>
  <si>
    <t>O2024_17</t>
  </si>
  <si>
    <t>O2024_18</t>
  </si>
  <si>
    <t>O2024_19</t>
  </si>
  <si>
    <t>O2024_20</t>
  </si>
  <si>
    <t>O2024_21</t>
  </si>
  <si>
    <t>O2024_26</t>
  </si>
  <si>
    <t>O2024_27</t>
  </si>
  <si>
    <t>O2024_28</t>
  </si>
  <si>
    <t>O2024_29</t>
  </si>
  <si>
    <t>O2024_30</t>
  </si>
  <si>
    <t>O2024_31</t>
  </si>
  <si>
    <t>O2024_32</t>
  </si>
  <si>
    <t>O2024_33</t>
  </si>
  <si>
    <t>O2024_34</t>
  </si>
  <si>
    <t>O2024_35</t>
  </si>
  <si>
    <t>O2024_36</t>
  </si>
  <si>
    <t>O2024_37</t>
  </si>
  <si>
    <t>O2024_38</t>
  </si>
  <si>
    <t>O2024_39</t>
  </si>
  <si>
    <t>O2024_40</t>
  </si>
  <si>
    <t>O2024_41</t>
  </si>
  <si>
    <t>O2024_42</t>
  </si>
  <si>
    <t>O2024_43</t>
  </si>
  <si>
    <t>O2024_44</t>
  </si>
  <si>
    <t>O2024_45</t>
  </si>
  <si>
    <t>O2024_46</t>
  </si>
  <si>
    <t>O2024_47</t>
  </si>
  <si>
    <t>O2024_48</t>
  </si>
  <si>
    <t>O2024_49</t>
  </si>
  <si>
    <t>TO-20230629_W1</t>
  </si>
  <si>
    <t>TO-20230629_W2</t>
  </si>
  <si>
    <t>TO-20230913-1</t>
  </si>
  <si>
    <t>TO-20230913-2</t>
  </si>
  <si>
    <t>TO-20240517_W1</t>
  </si>
  <si>
    <t>TO-20240517-W2</t>
  </si>
  <si>
    <t>Merchtem</t>
  </si>
  <si>
    <t xml:space="preserve">Bos van Aa </t>
  </si>
  <si>
    <t>Antwerpen linkeroever</t>
  </si>
  <si>
    <t>Antropogeen</t>
  </si>
  <si>
    <t>Neerijse</t>
  </si>
  <si>
    <t>Mons-en-Pevele</t>
  </si>
  <si>
    <t>Mont-Heribu</t>
  </si>
  <si>
    <t>Verhaegen &amp; De Nil (2024)</t>
  </si>
  <si>
    <t>Vlaanderen</t>
  </si>
  <si>
    <t>Maldegem</t>
  </si>
  <si>
    <t>Wemmel</t>
  </si>
  <si>
    <t>Gembloux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</si>
</sst>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2" fontId="18" fillId="0" borderId="0" xfId="0" applyNumberFormat="1" applyFont="1"/>
    <xf numFmtId="2" fontId="19" fillId="0" borderId="0" xfId="0" applyNumberFormat="1" applyFont="1"/>
    <xf numFmtId="17" fontId="19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82"/>
  <sheetViews>
    <sheetView tabSelected="1" zoomScale="90" zoomScaleNormal="90" workbookViewId="0">
      <pane ySplit="1" topLeftCell="A434" activePane="bottomLeft" state="frozen"/>
      <selection pane="bottomLeft" sqref="A1:XFD1048576"/>
    </sheetView>
  </sheetViews>
  <sheetFormatPr defaultRowHeight="14.4" x14ac:dyDescent="0.3"/>
  <cols>
    <col min="1" max="1" width="8.88671875" style="2"/>
    <col min="2" max="2" width="11.88671875" style="2" customWidth="1"/>
    <col min="3" max="3" width="8.88671875" style="2"/>
    <col min="4" max="4" width="16" style="2" customWidth="1"/>
    <col min="5" max="9" width="8.88671875" style="2"/>
    <col min="10" max="10" width="10.5546875" style="2" customWidth="1"/>
    <col min="11" max="11" width="10.109375" style="2" customWidth="1"/>
    <col min="12" max="12" width="19" style="2" customWidth="1"/>
    <col min="13" max="13" width="17.6640625" style="2" customWidth="1"/>
    <col min="14" max="14" width="9.109375" style="2"/>
    <col min="15" max="15" width="10.33203125" style="2" customWidth="1"/>
    <col min="16" max="17" width="8.88671875" style="2"/>
    <col min="18" max="25" width="9.109375" style="4"/>
    <col min="26" max="16384" width="8.88671875" style="2"/>
  </cols>
  <sheetData>
    <row r="1" spans="1:25" s="1" customFormat="1" x14ac:dyDescent="0.3">
      <c r="A1" s="1" t="s">
        <v>531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591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486</v>
      </c>
      <c r="P1" s="1" t="s">
        <v>484</v>
      </c>
      <c r="Q1" s="1" t="s">
        <v>12</v>
      </c>
      <c r="R1" s="3" t="s">
        <v>13</v>
      </c>
      <c r="S1" s="3" t="s">
        <v>14</v>
      </c>
      <c r="T1" s="3" t="s">
        <v>15</v>
      </c>
      <c r="U1" s="3" t="s">
        <v>16</v>
      </c>
      <c r="V1" s="3" t="s">
        <v>17</v>
      </c>
      <c r="W1" s="3" t="s">
        <v>18</v>
      </c>
      <c r="X1" s="3" t="s">
        <v>19</v>
      </c>
      <c r="Y1" s="3" t="s">
        <v>20</v>
      </c>
    </row>
    <row r="2" spans="1:25" x14ac:dyDescent="0.3">
      <c r="A2" s="2">
        <v>1</v>
      </c>
      <c r="B2" s="2" t="s">
        <v>21</v>
      </c>
      <c r="C2" s="2" t="s">
        <v>22</v>
      </c>
      <c r="D2" s="2" t="s">
        <v>23</v>
      </c>
      <c r="E2" s="2">
        <v>143</v>
      </c>
      <c r="F2" s="2">
        <v>16</v>
      </c>
      <c r="G2" s="2">
        <v>16.5</v>
      </c>
      <c r="H2" s="2">
        <f t="shared" ref="H2:H42" si="0">(F2+G2)/2</f>
        <v>16.25</v>
      </c>
      <c r="I2" s="2">
        <f>30.62-H2</f>
        <v>14.370000000000001</v>
      </c>
      <c r="J2" s="2" t="s">
        <v>24</v>
      </c>
      <c r="K2" s="2" t="s">
        <v>25</v>
      </c>
      <c r="L2" s="2" t="s">
        <v>26</v>
      </c>
      <c r="M2" s="2" t="s">
        <v>27</v>
      </c>
      <c r="N2" s="2">
        <v>26</v>
      </c>
      <c r="O2" s="2" t="s">
        <v>503</v>
      </c>
      <c r="P2" s="2" t="s">
        <v>485</v>
      </c>
      <c r="R2" s="4">
        <v>313.8</v>
      </c>
      <c r="S2" s="4">
        <v>3.1</v>
      </c>
      <c r="T2" s="4">
        <v>-3.46</v>
      </c>
      <c r="U2" s="4">
        <v>16.989999999999998</v>
      </c>
      <c r="V2" s="4">
        <v>158.5</v>
      </c>
      <c r="W2" s="4">
        <v>355</v>
      </c>
      <c r="X2" s="4">
        <v>780</v>
      </c>
      <c r="Y2" s="4">
        <v>356.1</v>
      </c>
    </row>
    <row r="3" spans="1:25" x14ac:dyDescent="0.3">
      <c r="A3" s="2">
        <v>2</v>
      </c>
      <c r="B3" s="2" t="s">
        <v>28</v>
      </c>
      <c r="C3" s="2" t="s">
        <v>29</v>
      </c>
      <c r="D3" s="2" t="s">
        <v>23</v>
      </c>
      <c r="E3" s="2">
        <v>143</v>
      </c>
      <c r="F3" s="2">
        <v>18</v>
      </c>
      <c r="G3" s="2">
        <v>18.5</v>
      </c>
      <c r="H3" s="2">
        <f t="shared" si="0"/>
        <v>18.25</v>
      </c>
      <c r="I3" s="2">
        <f t="shared" ref="I3:I6" si="1">30.62-H3</f>
        <v>12.370000000000001</v>
      </c>
      <c r="J3" s="2" t="s">
        <v>24</v>
      </c>
      <c r="K3" s="2" t="s">
        <v>25</v>
      </c>
      <c r="L3" s="2" t="s">
        <v>26</v>
      </c>
      <c r="M3" s="2" t="s">
        <v>27</v>
      </c>
      <c r="N3" s="2">
        <v>26</v>
      </c>
      <c r="O3" s="2" t="s">
        <v>503</v>
      </c>
      <c r="P3" s="2" t="s">
        <v>485</v>
      </c>
      <c r="R3" s="4">
        <v>316.8</v>
      </c>
      <c r="S3" s="4">
        <v>3.71</v>
      </c>
      <c r="T3" s="4">
        <v>-3.32</v>
      </c>
      <c r="U3" s="4">
        <v>13.43</v>
      </c>
      <c r="V3" s="4">
        <v>165.6</v>
      </c>
      <c r="W3" s="4">
        <v>379.9</v>
      </c>
      <c r="X3" s="4">
        <v>875.4</v>
      </c>
      <c r="Y3" s="4">
        <v>324.39999999999998</v>
      </c>
    </row>
    <row r="4" spans="1:25" x14ac:dyDescent="0.3">
      <c r="A4" s="2">
        <v>3</v>
      </c>
      <c r="B4" s="2" t="s">
        <v>30</v>
      </c>
      <c r="C4" s="2" t="s">
        <v>31</v>
      </c>
      <c r="D4" s="2" t="s">
        <v>23</v>
      </c>
      <c r="E4" s="2">
        <v>143</v>
      </c>
      <c r="F4" s="2">
        <v>20</v>
      </c>
      <c r="G4" s="2">
        <v>20.5</v>
      </c>
      <c r="H4" s="2">
        <f t="shared" si="0"/>
        <v>20.25</v>
      </c>
      <c r="I4" s="2">
        <f t="shared" si="1"/>
        <v>10.370000000000001</v>
      </c>
      <c r="J4" s="2" t="s">
        <v>24</v>
      </c>
      <c r="K4" s="2" t="s">
        <v>25</v>
      </c>
      <c r="L4" s="2" t="s">
        <v>26</v>
      </c>
      <c r="M4" s="2" t="s">
        <v>27</v>
      </c>
      <c r="N4" s="2">
        <v>26</v>
      </c>
      <c r="O4" s="2" t="s">
        <v>503</v>
      </c>
      <c r="P4" s="2" t="s">
        <v>485</v>
      </c>
      <c r="R4" s="4">
        <v>274.39999999999998</v>
      </c>
      <c r="S4" s="4">
        <v>4.33</v>
      </c>
      <c r="T4" s="4">
        <v>-2.88</v>
      </c>
      <c r="U4" s="4">
        <v>8.98</v>
      </c>
      <c r="V4" s="4">
        <v>133.1</v>
      </c>
      <c r="W4" s="4">
        <v>366</v>
      </c>
      <c r="X4" s="4">
        <v>812.5</v>
      </c>
      <c r="Y4" s="4">
        <v>356.1</v>
      </c>
    </row>
    <row r="5" spans="1:25" x14ac:dyDescent="0.3">
      <c r="A5" s="2">
        <v>4</v>
      </c>
      <c r="B5" s="2" t="s">
        <v>32</v>
      </c>
      <c r="C5" s="2" t="s">
        <v>33</v>
      </c>
      <c r="D5" s="2" t="s">
        <v>23</v>
      </c>
      <c r="E5" s="2">
        <v>143</v>
      </c>
      <c r="F5" s="2">
        <v>22</v>
      </c>
      <c r="G5" s="2">
        <v>22.5</v>
      </c>
      <c r="H5" s="2">
        <f t="shared" si="0"/>
        <v>22.25</v>
      </c>
      <c r="I5" s="2">
        <f t="shared" si="1"/>
        <v>8.370000000000001</v>
      </c>
      <c r="J5" s="2" t="s">
        <v>24</v>
      </c>
      <c r="K5" s="2" t="s">
        <v>25</v>
      </c>
      <c r="L5" s="2" t="s">
        <v>26</v>
      </c>
      <c r="M5" s="2" t="s">
        <v>27</v>
      </c>
      <c r="N5" s="2">
        <v>26</v>
      </c>
      <c r="O5" s="2" t="s">
        <v>503</v>
      </c>
      <c r="P5" s="2" t="s">
        <v>485</v>
      </c>
      <c r="R5" s="4">
        <v>282.7</v>
      </c>
      <c r="S5" s="4">
        <v>3.27</v>
      </c>
      <c r="T5" s="4">
        <v>-3.7</v>
      </c>
      <c r="U5" s="4">
        <v>16.43</v>
      </c>
      <c r="V5" s="4">
        <v>165.1</v>
      </c>
      <c r="W5" s="4">
        <v>342.5</v>
      </c>
      <c r="X5" s="4">
        <v>629.20000000000005</v>
      </c>
      <c r="Y5" s="4">
        <v>356.1</v>
      </c>
    </row>
    <row r="6" spans="1:25" x14ac:dyDescent="0.3">
      <c r="A6" s="2">
        <v>5</v>
      </c>
      <c r="B6" s="2" t="s">
        <v>34</v>
      </c>
      <c r="C6" s="2" t="s">
        <v>35</v>
      </c>
      <c r="D6" s="2" t="s">
        <v>23</v>
      </c>
      <c r="E6" s="2">
        <v>143</v>
      </c>
      <c r="F6" s="2">
        <v>24</v>
      </c>
      <c r="G6" s="2">
        <v>24.5</v>
      </c>
      <c r="H6" s="2">
        <f t="shared" si="0"/>
        <v>24.25</v>
      </c>
      <c r="I6" s="2">
        <f t="shared" si="1"/>
        <v>6.370000000000001</v>
      </c>
      <c r="J6" s="2" t="s">
        <v>24</v>
      </c>
      <c r="K6" s="2" t="s">
        <v>25</v>
      </c>
      <c r="L6" s="2" t="s">
        <v>26</v>
      </c>
      <c r="M6" s="2" t="s">
        <v>27</v>
      </c>
      <c r="N6" s="2">
        <v>26</v>
      </c>
      <c r="O6" s="2" t="s">
        <v>503</v>
      </c>
      <c r="P6" s="2" t="s">
        <v>485</v>
      </c>
      <c r="R6" s="4">
        <v>297.60000000000002</v>
      </c>
      <c r="S6" s="4">
        <v>2.78</v>
      </c>
      <c r="T6" s="4">
        <v>-4.2699999999999996</v>
      </c>
      <c r="U6" s="4">
        <v>23.28</v>
      </c>
      <c r="V6" s="4">
        <v>179.7</v>
      </c>
      <c r="W6" s="4">
        <v>345</v>
      </c>
      <c r="X6" s="4">
        <v>591.70000000000005</v>
      </c>
      <c r="Y6" s="4">
        <v>356.1</v>
      </c>
    </row>
    <row r="7" spans="1:25" x14ac:dyDescent="0.3">
      <c r="A7" s="2">
        <v>6</v>
      </c>
      <c r="B7" s="2" t="s">
        <v>36</v>
      </c>
      <c r="C7" s="2" t="s">
        <v>37</v>
      </c>
      <c r="D7" s="2" t="s">
        <v>38</v>
      </c>
      <c r="E7" s="2">
        <v>144</v>
      </c>
      <c r="F7" s="2">
        <v>14</v>
      </c>
      <c r="G7" s="2">
        <v>14.5</v>
      </c>
      <c r="H7" s="2">
        <f t="shared" si="0"/>
        <v>14.25</v>
      </c>
      <c r="I7" s="2">
        <f>30.69-H7</f>
        <v>16.440000000000001</v>
      </c>
      <c r="J7" s="2" t="s">
        <v>24</v>
      </c>
      <c r="K7" s="2" t="s">
        <v>39</v>
      </c>
      <c r="L7" s="2" t="s">
        <v>26</v>
      </c>
      <c r="M7" s="2" t="s">
        <v>27</v>
      </c>
      <c r="N7" s="2">
        <v>26</v>
      </c>
      <c r="O7" s="2" t="s">
        <v>503</v>
      </c>
      <c r="P7" s="2" t="s">
        <v>485</v>
      </c>
      <c r="R7" s="4">
        <v>331.4</v>
      </c>
      <c r="S7" s="4">
        <v>4</v>
      </c>
      <c r="T7" s="4">
        <v>-2.85</v>
      </c>
      <c r="U7" s="4">
        <v>10.4</v>
      </c>
      <c r="V7" s="4">
        <v>149.6</v>
      </c>
      <c r="W7" s="4">
        <v>388</v>
      </c>
      <c r="X7" s="4">
        <v>1326</v>
      </c>
      <c r="Y7" s="4">
        <v>356.1</v>
      </c>
    </row>
    <row r="8" spans="1:25" x14ac:dyDescent="0.3">
      <c r="A8" s="2">
        <v>7</v>
      </c>
      <c r="B8" s="2" t="s">
        <v>40</v>
      </c>
      <c r="C8" s="2" t="s">
        <v>41</v>
      </c>
      <c r="D8" s="2" t="s">
        <v>38</v>
      </c>
      <c r="E8" s="2">
        <v>144</v>
      </c>
      <c r="F8" s="2">
        <v>16</v>
      </c>
      <c r="G8" s="2">
        <v>16.5</v>
      </c>
      <c r="H8" s="2">
        <f t="shared" si="0"/>
        <v>16.25</v>
      </c>
      <c r="I8" s="2">
        <f t="shared" ref="I8:I11" si="2">30.69-H8</f>
        <v>14.440000000000001</v>
      </c>
      <c r="J8" s="2" t="s">
        <v>24</v>
      </c>
      <c r="K8" s="2" t="s">
        <v>39</v>
      </c>
      <c r="L8" s="2" t="s">
        <v>26</v>
      </c>
      <c r="M8" s="2" t="s">
        <v>27</v>
      </c>
      <c r="N8" s="2">
        <v>26</v>
      </c>
      <c r="O8" s="2" t="s">
        <v>503</v>
      </c>
      <c r="P8" s="2" t="s">
        <v>485</v>
      </c>
      <c r="R8" s="4">
        <v>183.6</v>
      </c>
      <c r="S8" s="4">
        <v>6.95</v>
      </c>
      <c r="T8" s="4">
        <v>-2.06</v>
      </c>
      <c r="U8" s="4">
        <v>3.12</v>
      </c>
      <c r="V8" s="4">
        <v>4.5599999999999996</v>
      </c>
      <c r="W8" s="4">
        <v>348.7</v>
      </c>
      <c r="X8" s="4">
        <v>709.1</v>
      </c>
      <c r="Y8" s="4">
        <v>356.1</v>
      </c>
    </row>
    <row r="9" spans="1:25" x14ac:dyDescent="0.3">
      <c r="A9" s="2">
        <v>8</v>
      </c>
      <c r="B9" s="2" t="s">
        <v>42</v>
      </c>
      <c r="C9" s="2" t="s">
        <v>43</v>
      </c>
      <c r="D9" s="2" t="s">
        <v>38</v>
      </c>
      <c r="E9" s="2">
        <v>144</v>
      </c>
      <c r="F9" s="2">
        <v>18</v>
      </c>
      <c r="G9" s="2">
        <v>18.5</v>
      </c>
      <c r="H9" s="2">
        <f t="shared" si="0"/>
        <v>18.25</v>
      </c>
      <c r="I9" s="2">
        <f t="shared" si="2"/>
        <v>12.440000000000001</v>
      </c>
      <c r="J9" s="2" t="s">
        <v>24</v>
      </c>
      <c r="K9" s="2" t="s">
        <v>39</v>
      </c>
      <c r="L9" s="2" t="s">
        <v>26</v>
      </c>
      <c r="M9" s="2" t="s">
        <v>27</v>
      </c>
      <c r="N9" s="2">
        <v>26</v>
      </c>
      <c r="O9" s="2" t="s">
        <v>503</v>
      </c>
      <c r="P9" s="2" t="s">
        <v>485</v>
      </c>
      <c r="R9" s="4">
        <v>162.69999999999999</v>
      </c>
      <c r="S9" s="4">
        <v>7.56</v>
      </c>
      <c r="T9" s="4">
        <v>-1.95</v>
      </c>
      <c r="U9" s="4">
        <v>2.52</v>
      </c>
      <c r="V9" s="4">
        <v>2.41</v>
      </c>
      <c r="W9" s="4">
        <v>351.8</v>
      </c>
      <c r="X9" s="4">
        <v>628</v>
      </c>
      <c r="Y9" s="4">
        <v>429.2</v>
      </c>
    </row>
    <row r="10" spans="1:25" x14ac:dyDescent="0.3">
      <c r="A10" s="2">
        <v>9</v>
      </c>
      <c r="B10" s="2" t="s">
        <v>44</v>
      </c>
      <c r="C10" s="2" t="s">
        <v>45</v>
      </c>
      <c r="D10" s="2" t="s">
        <v>38</v>
      </c>
      <c r="E10" s="2">
        <v>144</v>
      </c>
      <c r="F10" s="2">
        <v>20</v>
      </c>
      <c r="G10" s="2">
        <v>20.5</v>
      </c>
      <c r="H10" s="2">
        <f t="shared" si="0"/>
        <v>20.25</v>
      </c>
      <c r="I10" s="2">
        <f t="shared" si="2"/>
        <v>10.440000000000001</v>
      </c>
      <c r="J10" s="2" t="s">
        <v>24</v>
      </c>
      <c r="K10" s="2" t="s">
        <v>39</v>
      </c>
      <c r="L10" s="2" t="s">
        <v>26</v>
      </c>
      <c r="M10" s="2" t="s">
        <v>27</v>
      </c>
      <c r="N10" s="2">
        <v>26</v>
      </c>
      <c r="O10" s="2" t="s">
        <v>503</v>
      </c>
      <c r="P10" s="2" t="s">
        <v>485</v>
      </c>
      <c r="R10" s="4">
        <v>138.6</v>
      </c>
      <c r="S10" s="4">
        <v>7.08</v>
      </c>
      <c r="T10" s="4">
        <v>-1.81</v>
      </c>
      <c r="U10" s="4">
        <v>2.1800000000000002</v>
      </c>
      <c r="V10" s="4">
        <v>3.02</v>
      </c>
      <c r="W10" s="4">
        <v>288.60000000000002</v>
      </c>
      <c r="X10" s="4">
        <v>574.79999999999995</v>
      </c>
      <c r="Y10" s="4">
        <v>324.39999999999998</v>
      </c>
    </row>
    <row r="11" spans="1:25" x14ac:dyDescent="0.3">
      <c r="A11" s="2">
        <v>10</v>
      </c>
      <c r="B11" s="2" t="s">
        <v>46</v>
      </c>
      <c r="C11" s="2" t="s">
        <v>47</v>
      </c>
      <c r="D11" s="2" t="s">
        <v>38</v>
      </c>
      <c r="E11" s="2">
        <v>144</v>
      </c>
      <c r="F11" s="2">
        <v>21</v>
      </c>
      <c r="G11" s="2">
        <v>21.5</v>
      </c>
      <c r="H11" s="2">
        <f t="shared" si="0"/>
        <v>21.25</v>
      </c>
      <c r="I11" s="2">
        <f t="shared" si="2"/>
        <v>9.4400000000000013</v>
      </c>
      <c r="J11" s="2" t="s">
        <v>24</v>
      </c>
      <c r="K11" s="2" t="s">
        <v>39</v>
      </c>
      <c r="L11" s="2" t="s">
        <v>26</v>
      </c>
      <c r="M11" s="2" t="s">
        <v>27</v>
      </c>
      <c r="N11" s="2">
        <v>26</v>
      </c>
      <c r="O11" s="2" t="s">
        <v>503</v>
      </c>
      <c r="P11" s="2" t="s">
        <v>485</v>
      </c>
      <c r="R11" s="4">
        <v>114.5</v>
      </c>
      <c r="S11" s="4">
        <v>6.55</v>
      </c>
      <c r="T11" s="4">
        <v>-1.81</v>
      </c>
      <c r="U11" s="4">
        <v>2.14</v>
      </c>
      <c r="V11" s="4">
        <v>3.58</v>
      </c>
      <c r="W11" s="4">
        <v>258.5</v>
      </c>
      <c r="X11" s="4">
        <v>415.1</v>
      </c>
      <c r="Y11" s="4">
        <v>295.5</v>
      </c>
    </row>
    <row r="12" spans="1:25" x14ac:dyDescent="0.3">
      <c r="A12" s="2">
        <v>11</v>
      </c>
      <c r="B12" s="2" t="s">
        <v>48</v>
      </c>
      <c r="C12" s="2" t="s">
        <v>49</v>
      </c>
      <c r="D12" s="2" t="s">
        <v>50</v>
      </c>
      <c r="E12" s="2">
        <v>142</v>
      </c>
      <c r="F12" s="2">
        <v>3</v>
      </c>
      <c r="G12" s="2">
        <v>3.5</v>
      </c>
      <c r="H12" s="2">
        <f t="shared" si="0"/>
        <v>3.25</v>
      </c>
      <c r="I12" s="2">
        <f>5.94-H12</f>
        <v>2.6900000000000004</v>
      </c>
      <c r="J12" s="2" t="s">
        <v>24</v>
      </c>
      <c r="K12" s="2" t="s">
        <v>51</v>
      </c>
      <c r="L12" s="2" t="s">
        <v>52</v>
      </c>
      <c r="M12" s="2" t="s">
        <v>52</v>
      </c>
      <c r="N12" s="2">
        <v>40</v>
      </c>
      <c r="O12" s="2" t="s">
        <v>53</v>
      </c>
      <c r="P12" s="2" t="s">
        <v>485</v>
      </c>
      <c r="R12" s="4">
        <v>137.4</v>
      </c>
      <c r="S12" s="4">
        <v>2.4300000000000002</v>
      </c>
      <c r="T12" s="4">
        <v>-3.54</v>
      </c>
      <c r="U12" s="4">
        <v>17.3</v>
      </c>
      <c r="V12" s="4">
        <v>80.33</v>
      </c>
      <c r="W12" s="4">
        <v>155.1</v>
      </c>
      <c r="X12" s="4">
        <v>274.7</v>
      </c>
      <c r="Y12" s="4">
        <v>153.80000000000001</v>
      </c>
    </row>
    <row r="13" spans="1:25" x14ac:dyDescent="0.3">
      <c r="A13" s="2">
        <v>12</v>
      </c>
      <c r="B13" s="2" t="s">
        <v>54</v>
      </c>
      <c r="C13" s="2" t="s">
        <v>55</v>
      </c>
      <c r="D13" s="2" t="s">
        <v>50</v>
      </c>
      <c r="E13" s="2">
        <v>142</v>
      </c>
      <c r="F13" s="2">
        <v>5</v>
      </c>
      <c r="G13" s="2">
        <v>5.5</v>
      </c>
      <c r="H13" s="2">
        <f t="shared" si="0"/>
        <v>5.25</v>
      </c>
      <c r="I13" s="2">
        <f t="shared" ref="I13:I19" si="3">5.94-H13</f>
        <v>0.69000000000000039</v>
      </c>
      <c r="J13" s="2" t="s">
        <v>24</v>
      </c>
      <c r="K13" s="2" t="s">
        <v>51</v>
      </c>
      <c r="L13" s="2" t="s">
        <v>52</v>
      </c>
      <c r="M13" s="2" t="s">
        <v>52</v>
      </c>
      <c r="N13" s="2">
        <v>40</v>
      </c>
      <c r="O13" s="2" t="s">
        <v>53</v>
      </c>
      <c r="P13" s="2" t="s">
        <v>485</v>
      </c>
      <c r="R13" s="4">
        <v>93.89</v>
      </c>
      <c r="S13" s="4">
        <v>4.1500000000000004</v>
      </c>
      <c r="T13" s="4">
        <v>-2.29</v>
      </c>
      <c r="U13" s="4">
        <v>4.95</v>
      </c>
      <c r="V13" s="4">
        <v>13.66</v>
      </c>
      <c r="W13" s="4">
        <v>141.69999999999999</v>
      </c>
      <c r="X13" s="4">
        <v>260.39999999999998</v>
      </c>
      <c r="Y13" s="4">
        <v>153.80000000000001</v>
      </c>
    </row>
    <row r="14" spans="1:25" x14ac:dyDescent="0.3">
      <c r="A14" s="2">
        <v>13</v>
      </c>
      <c r="B14" s="2" t="s">
        <v>56</v>
      </c>
      <c r="C14" s="2" t="s">
        <v>57</v>
      </c>
      <c r="D14" s="2" t="s">
        <v>50</v>
      </c>
      <c r="E14" s="2">
        <v>142</v>
      </c>
      <c r="F14" s="2">
        <v>7</v>
      </c>
      <c r="G14" s="2">
        <v>7.5</v>
      </c>
      <c r="H14" s="2">
        <f t="shared" si="0"/>
        <v>7.25</v>
      </c>
      <c r="I14" s="2">
        <f t="shared" si="3"/>
        <v>-1.3099999999999996</v>
      </c>
      <c r="J14" s="2" t="s">
        <v>24</v>
      </c>
      <c r="K14" s="2" t="s">
        <v>51</v>
      </c>
      <c r="L14" s="2" t="s">
        <v>52</v>
      </c>
      <c r="M14" s="2" t="s">
        <v>52</v>
      </c>
      <c r="N14" s="2">
        <v>40</v>
      </c>
      <c r="O14" s="2" t="s">
        <v>53</v>
      </c>
      <c r="P14" s="2" t="s">
        <v>485</v>
      </c>
      <c r="R14" s="4">
        <v>70.27</v>
      </c>
      <c r="S14" s="4">
        <v>4.07</v>
      </c>
      <c r="T14" s="4">
        <v>-2.2400000000000002</v>
      </c>
      <c r="U14" s="4">
        <v>4.54</v>
      </c>
      <c r="V14" s="4">
        <v>7.56</v>
      </c>
      <c r="W14" s="4">
        <v>108.5</v>
      </c>
      <c r="X14" s="4">
        <v>193.6</v>
      </c>
      <c r="Y14" s="4">
        <v>127.6</v>
      </c>
    </row>
    <row r="15" spans="1:25" x14ac:dyDescent="0.3">
      <c r="A15" s="2">
        <v>14</v>
      </c>
      <c r="B15" s="2" t="s">
        <v>58</v>
      </c>
      <c r="C15" s="2" t="s">
        <v>59</v>
      </c>
      <c r="D15" s="2" t="s">
        <v>50</v>
      </c>
      <c r="E15" s="2">
        <v>142</v>
      </c>
      <c r="F15" s="2">
        <v>13</v>
      </c>
      <c r="G15" s="2">
        <v>13.5</v>
      </c>
      <c r="H15" s="2">
        <f t="shared" si="0"/>
        <v>13.25</v>
      </c>
      <c r="I15" s="2">
        <f t="shared" si="3"/>
        <v>-7.31</v>
      </c>
      <c r="J15" s="2" t="s">
        <v>24</v>
      </c>
      <c r="K15" s="2" t="s">
        <v>51</v>
      </c>
      <c r="L15" s="2" t="s">
        <v>52</v>
      </c>
      <c r="M15" s="2" t="s">
        <v>52</v>
      </c>
      <c r="N15" s="2">
        <v>40</v>
      </c>
      <c r="O15" s="2" t="s">
        <v>53</v>
      </c>
      <c r="P15" s="2" t="s">
        <v>485</v>
      </c>
      <c r="R15" s="4">
        <v>129.19999999999999</v>
      </c>
      <c r="S15" s="4">
        <v>3.56</v>
      </c>
      <c r="T15" s="4">
        <v>-2.78</v>
      </c>
      <c r="U15" s="4">
        <v>8.07</v>
      </c>
      <c r="V15" s="4">
        <v>44.33</v>
      </c>
      <c r="W15" s="4">
        <v>183.5</v>
      </c>
      <c r="X15" s="4">
        <v>302.39999999999998</v>
      </c>
      <c r="Y15" s="4">
        <v>203.5</v>
      </c>
    </row>
    <row r="16" spans="1:25" x14ac:dyDescent="0.3">
      <c r="A16" s="2">
        <v>15</v>
      </c>
      <c r="B16" s="2" t="s">
        <v>60</v>
      </c>
      <c r="C16" s="2" t="s">
        <v>61</v>
      </c>
      <c r="D16" s="2" t="s">
        <v>50</v>
      </c>
      <c r="E16" s="2">
        <v>142</v>
      </c>
      <c r="F16" s="2">
        <v>16</v>
      </c>
      <c r="G16" s="2">
        <v>16.5</v>
      </c>
      <c r="H16" s="2">
        <f t="shared" si="0"/>
        <v>16.25</v>
      </c>
      <c r="I16" s="2">
        <f t="shared" si="3"/>
        <v>-10.309999999999999</v>
      </c>
      <c r="J16" s="2" t="s">
        <v>24</v>
      </c>
      <c r="K16" s="2" t="s">
        <v>51</v>
      </c>
      <c r="L16" s="2" t="s">
        <v>52</v>
      </c>
      <c r="M16" s="2" t="s">
        <v>52</v>
      </c>
      <c r="N16" s="2">
        <v>40</v>
      </c>
      <c r="O16" s="2" t="s">
        <v>53</v>
      </c>
      <c r="P16" s="2" t="s">
        <v>485</v>
      </c>
      <c r="R16" s="4">
        <v>190.1</v>
      </c>
      <c r="S16" s="4">
        <v>3.28</v>
      </c>
      <c r="T16" s="4">
        <v>-3.13</v>
      </c>
      <c r="U16" s="4">
        <v>10.57</v>
      </c>
      <c r="V16" s="4">
        <v>77.819999999999993</v>
      </c>
      <c r="W16" s="4">
        <v>263</v>
      </c>
      <c r="X16" s="4">
        <v>383.4</v>
      </c>
      <c r="Y16" s="4">
        <v>269.2</v>
      </c>
    </row>
    <row r="17" spans="1:25" x14ac:dyDescent="0.3">
      <c r="A17" s="2">
        <v>16</v>
      </c>
      <c r="B17" s="2" t="s">
        <v>62</v>
      </c>
      <c r="C17" s="2" t="s">
        <v>63</v>
      </c>
      <c r="D17" s="2" t="s">
        <v>50</v>
      </c>
      <c r="E17" s="2">
        <v>142</v>
      </c>
      <c r="F17" s="2">
        <v>19</v>
      </c>
      <c r="G17" s="2">
        <v>19.5</v>
      </c>
      <c r="H17" s="2">
        <f t="shared" si="0"/>
        <v>19.25</v>
      </c>
      <c r="I17" s="2">
        <f t="shared" si="3"/>
        <v>-13.309999999999999</v>
      </c>
      <c r="J17" s="2" t="s">
        <v>24</v>
      </c>
      <c r="K17" s="2" t="s">
        <v>51</v>
      </c>
      <c r="L17" s="2" t="s">
        <v>51</v>
      </c>
      <c r="M17" s="2" t="s">
        <v>64</v>
      </c>
      <c r="N17" s="2">
        <v>14</v>
      </c>
      <c r="O17" s="2" t="s">
        <v>490</v>
      </c>
      <c r="P17" s="2" t="s">
        <v>485</v>
      </c>
      <c r="R17" s="4">
        <v>157.69999999999999</v>
      </c>
      <c r="S17" s="4">
        <v>4.37</v>
      </c>
      <c r="T17" s="4">
        <v>-2.48</v>
      </c>
      <c r="U17" s="4">
        <v>6.21</v>
      </c>
      <c r="V17" s="4">
        <v>34.549999999999997</v>
      </c>
      <c r="W17" s="4">
        <v>239.4</v>
      </c>
      <c r="X17" s="4">
        <v>468.8</v>
      </c>
      <c r="Y17" s="4">
        <v>269.2</v>
      </c>
    </row>
    <row r="18" spans="1:25" x14ac:dyDescent="0.3">
      <c r="A18" s="2">
        <v>17</v>
      </c>
      <c r="B18" s="2" t="s">
        <v>65</v>
      </c>
      <c r="C18" s="2" t="s">
        <v>66</v>
      </c>
      <c r="D18" s="2" t="s">
        <v>50</v>
      </c>
      <c r="E18" s="2">
        <v>142</v>
      </c>
      <c r="F18" s="2">
        <v>22</v>
      </c>
      <c r="G18" s="2">
        <v>22.5</v>
      </c>
      <c r="H18" s="2">
        <f t="shared" si="0"/>
        <v>22.25</v>
      </c>
      <c r="I18" s="2">
        <f t="shared" si="3"/>
        <v>-16.309999999999999</v>
      </c>
      <c r="J18" s="2" t="s">
        <v>24</v>
      </c>
      <c r="K18" s="2" t="s">
        <v>51</v>
      </c>
      <c r="L18" s="2" t="s">
        <v>51</v>
      </c>
      <c r="M18" s="2" t="s">
        <v>64</v>
      </c>
      <c r="N18" s="2">
        <v>14</v>
      </c>
      <c r="O18" s="2" t="s">
        <v>490</v>
      </c>
      <c r="P18" s="2" t="s">
        <v>485</v>
      </c>
      <c r="R18" s="4">
        <v>90.03</v>
      </c>
      <c r="S18" s="4">
        <v>5.26</v>
      </c>
      <c r="T18" s="4">
        <v>-1.76</v>
      </c>
      <c r="U18" s="4">
        <v>2.66</v>
      </c>
      <c r="V18" s="4">
        <v>5.19</v>
      </c>
      <c r="W18" s="4">
        <v>153.30000000000001</v>
      </c>
      <c r="X18" s="4">
        <v>299.5</v>
      </c>
      <c r="Y18" s="4">
        <v>168.9</v>
      </c>
    </row>
    <row r="19" spans="1:25" x14ac:dyDescent="0.3">
      <c r="A19" s="2">
        <v>18</v>
      </c>
      <c r="B19" s="2" t="s">
        <v>67</v>
      </c>
      <c r="C19" s="2" t="s">
        <v>68</v>
      </c>
      <c r="D19" s="2" t="s">
        <v>50</v>
      </c>
      <c r="E19" s="2">
        <v>142</v>
      </c>
      <c r="F19" s="2">
        <v>25</v>
      </c>
      <c r="G19" s="2">
        <v>25.5</v>
      </c>
      <c r="H19" s="2">
        <f t="shared" si="0"/>
        <v>25.25</v>
      </c>
      <c r="I19" s="2">
        <f t="shared" si="3"/>
        <v>-19.309999999999999</v>
      </c>
      <c r="J19" s="2" t="s">
        <v>24</v>
      </c>
      <c r="K19" s="2" t="s">
        <v>51</v>
      </c>
      <c r="L19" s="2" t="s">
        <v>51</v>
      </c>
      <c r="M19" s="2" t="s">
        <v>64</v>
      </c>
      <c r="N19" s="2">
        <v>14</v>
      </c>
      <c r="O19" s="2" t="s">
        <v>490</v>
      </c>
      <c r="P19" s="2" t="s">
        <v>485</v>
      </c>
      <c r="R19" s="4">
        <v>44.3</v>
      </c>
      <c r="S19" s="4">
        <v>6.2</v>
      </c>
      <c r="T19" s="4">
        <v>-1.35</v>
      </c>
      <c r="U19" s="4">
        <v>0.46</v>
      </c>
      <c r="V19" s="4">
        <v>1.89</v>
      </c>
      <c r="W19" s="4">
        <v>113</v>
      </c>
      <c r="X19" s="4">
        <v>168.6</v>
      </c>
      <c r="Y19" s="4">
        <v>127.6</v>
      </c>
    </row>
    <row r="20" spans="1:25" x14ac:dyDescent="0.3">
      <c r="A20" s="2">
        <v>19</v>
      </c>
      <c r="B20" s="2" t="s">
        <v>69</v>
      </c>
      <c r="C20" s="2" t="s">
        <v>70</v>
      </c>
      <c r="D20" s="2" t="s">
        <v>71</v>
      </c>
      <c r="E20" s="2">
        <v>57</v>
      </c>
      <c r="F20" s="2">
        <v>3</v>
      </c>
      <c r="G20" s="2">
        <v>3.5</v>
      </c>
      <c r="H20" s="2">
        <f t="shared" si="0"/>
        <v>3.25</v>
      </c>
      <c r="I20" s="2">
        <f>4.91-H20</f>
        <v>1.6600000000000001</v>
      </c>
      <c r="J20" s="2" t="s">
        <v>24</v>
      </c>
      <c r="K20" s="2" t="s">
        <v>51</v>
      </c>
      <c r="L20" s="2" t="s">
        <v>52</v>
      </c>
      <c r="M20" s="2" t="s">
        <v>52</v>
      </c>
      <c r="N20" s="2">
        <v>40</v>
      </c>
      <c r="O20" s="2" t="s">
        <v>53</v>
      </c>
      <c r="P20" s="2" t="s">
        <v>485</v>
      </c>
      <c r="R20" s="4">
        <v>122.7</v>
      </c>
      <c r="S20" s="4">
        <v>3.01</v>
      </c>
      <c r="T20" s="4">
        <v>-3.01</v>
      </c>
      <c r="U20" s="4">
        <v>10.54</v>
      </c>
      <c r="V20" s="4">
        <v>65.900000000000006</v>
      </c>
      <c r="W20" s="4">
        <v>155.1</v>
      </c>
      <c r="X20" s="4">
        <v>270.60000000000002</v>
      </c>
      <c r="Y20" s="4">
        <v>168.9</v>
      </c>
    </row>
    <row r="21" spans="1:25" x14ac:dyDescent="0.3">
      <c r="A21" s="2">
        <v>20</v>
      </c>
      <c r="B21" s="2" t="s">
        <v>72</v>
      </c>
      <c r="C21" s="2" t="s">
        <v>73</v>
      </c>
      <c r="D21" s="2" t="s">
        <v>71</v>
      </c>
      <c r="E21" s="2">
        <v>57</v>
      </c>
      <c r="F21" s="2">
        <v>5</v>
      </c>
      <c r="G21" s="2">
        <v>5.5</v>
      </c>
      <c r="H21" s="2">
        <f t="shared" si="0"/>
        <v>5.25</v>
      </c>
      <c r="I21" s="2">
        <f t="shared" ref="I21:I27" si="4">4.91-H21</f>
        <v>-0.33999999999999986</v>
      </c>
      <c r="J21" s="2" t="s">
        <v>24</v>
      </c>
      <c r="K21" s="2" t="s">
        <v>51</v>
      </c>
      <c r="L21" s="2" t="s">
        <v>52</v>
      </c>
      <c r="M21" s="2" t="s">
        <v>52</v>
      </c>
      <c r="N21" s="2">
        <v>40</v>
      </c>
      <c r="O21" s="2" t="s">
        <v>53</v>
      </c>
      <c r="P21" s="2" t="s">
        <v>485</v>
      </c>
      <c r="R21" s="4">
        <v>83.47</v>
      </c>
      <c r="S21" s="4">
        <v>4.76</v>
      </c>
      <c r="T21" s="4">
        <v>-2.0499999999999998</v>
      </c>
      <c r="U21" s="4">
        <v>3.65</v>
      </c>
      <c r="V21" s="4">
        <v>6.32</v>
      </c>
      <c r="W21" s="4">
        <v>139.9</v>
      </c>
      <c r="X21" s="4">
        <v>256</v>
      </c>
      <c r="Y21" s="4">
        <v>168.9</v>
      </c>
    </row>
    <row r="22" spans="1:25" x14ac:dyDescent="0.3">
      <c r="A22" s="2">
        <v>21</v>
      </c>
      <c r="B22" s="2" t="s">
        <v>74</v>
      </c>
      <c r="C22" s="2" t="s">
        <v>75</v>
      </c>
      <c r="D22" s="2" t="s">
        <v>71</v>
      </c>
      <c r="E22" s="2">
        <v>57</v>
      </c>
      <c r="F22" s="2">
        <v>8</v>
      </c>
      <c r="G22" s="2">
        <v>8.5</v>
      </c>
      <c r="H22" s="2">
        <f t="shared" si="0"/>
        <v>8.25</v>
      </c>
      <c r="I22" s="2">
        <f t="shared" si="4"/>
        <v>-3.34</v>
      </c>
      <c r="J22" s="2" t="s">
        <v>24</v>
      </c>
      <c r="K22" s="2" t="s">
        <v>51</v>
      </c>
      <c r="L22" s="2" t="s">
        <v>52</v>
      </c>
      <c r="M22" s="2" t="s">
        <v>52</v>
      </c>
      <c r="N22" s="2">
        <v>40</v>
      </c>
      <c r="O22" s="2" t="s">
        <v>53</v>
      </c>
      <c r="P22" s="2" t="s">
        <v>485</v>
      </c>
      <c r="R22" s="4">
        <v>33.56</v>
      </c>
      <c r="S22" s="4">
        <v>5.04</v>
      </c>
      <c r="T22" s="4">
        <v>-0.53</v>
      </c>
      <c r="U22" s="4">
        <v>-0.15</v>
      </c>
      <c r="V22" s="4">
        <v>3.03</v>
      </c>
      <c r="W22" s="4">
        <v>39.28</v>
      </c>
      <c r="X22" s="4">
        <v>264.60000000000002</v>
      </c>
      <c r="Y22" s="4">
        <v>41.68</v>
      </c>
    </row>
    <row r="23" spans="1:25" x14ac:dyDescent="0.3">
      <c r="A23" s="2">
        <v>22</v>
      </c>
      <c r="B23" s="2" t="s">
        <v>76</v>
      </c>
      <c r="C23" s="2" t="s">
        <v>77</v>
      </c>
      <c r="D23" s="2" t="s">
        <v>71</v>
      </c>
      <c r="E23" s="2">
        <v>57</v>
      </c>
      <c r="F23" s="2">
        <v>13</v>
      </c>
      <c r="G23" s="2">
        <v>13.5</v>
      </c>
      <c r="H23" s="2">
        <f t="shared" si="0"/>
        <v>13.25</v>
      </c>
      <c r="I23" s="2">
        <f t="shared" si="4"/>
        <v>-8.34</v>
      </c>
      <c r="J23" s="2" t="s">
        <v>24</v>
      </c>
      <c r="K23" s="2" t="s">
        <v>51</v>
      </c>
      <c r="L23" s="2" t="s">
        <v>52</v>
      </c>
      <c r="M23" s="2" t="s">
        <v>52</v>
      </c>
      <c r="N23" s="2">
        <v>40</v>
      </c>
      <c r="O23" s="2" t="s">
        <v>53</v>
      </c>
      <c r="P23" s="2" t="s">
        <v>485</v>
      </c>
      <c r="R23" s="4">
        <v>116.4</v>
      </c>
      <c r="S23" s="4">
        <v>4.18</v>
      </c>
      <c r="T23" s="4">
        <v>-2.36</v>
      </c>
      <c r="U23" s="4">
        <v>5.1100000000000003</v>
      </c>
      <c r="V23" s="4">
        <v>16.5</v>
      </c>
      <c r="W23" s="4">
        <v>188</v>
      </c>
      <c r="X23" s="4">
        <v>295.7</v>
      </c>
      <c r="Y23" s="4">
        <v>223.4</v>
      </c>
    </row>
    <row r="24" spans="1:25" x14ac:dyDescent="0.3">
      <c r="A24" s="2">
        <v>23</v>
      </c>
      <c r="B24" s="2" t="s">
        <v>78</v>
      </c>
      <c r="C24" s="2" t="s">
        <v>79</v>
      </c>
      <c r="D24" s="2" t="s">
        <v>71</v>
      </c>
      <c r="E24" s="2">
        <v>57</v>
      </c>
      <c r="F24" s="2">
        <v>15.5</v>
      </c>
      <c r="G24" s="2">
        <v>16</v>
      </c>
      <c r="H24" s="2">
        <f t="shared" si="0"/>
        <v>15.75</v>
      </c>
      <c r="I24" s="2">
        <f t="shared" si="4"/>
        <v>-10.84</v>
      </c>
      <c r="J24" s="2" t="s">
        <v>24</v>
      </c>
      <c r="K24" s="2" t="s">
        <v>51</v>
      </c>
      <c r="L24" s="2" t="s">
        <v>52</v>
      </c>
      <c r="M24" s="2" t="s">
        <v>52</v>
      </c>
      <c r="N24" s="2">
        <v>40</v>
      </c>
      <c r="O24" s="2" t="s">
        <v>53</v>
      </c>
      <c r="P24" s="2" t="s">
        <v>485</v>
      </c>
      <c r="R24" s="4">
        <v>212.2</v>
      </c>
      <c r="S24" s="4">
        <v>2.59</v>
      </c>
      <c r="T24" s="4">
        <v>-3.91</v>
      </c>
      <c r="U24" s="4">
        <v>18.68</v>
      </c>
      <c r="V24" s="4">
        <v>116.3</v>
      </c>
      <c r="W24" s="4">
        <v>264</v>
      </c>
      <c r="X24" s="4">
        <v>389.1</v>
      </c>
      <c r="Y24" s="4">
        <v>295.5</v>
      </c>
    </row>
    <row r="25" spans="1:25" x14ac:dyDescent="0.3">
      <c r="A25" s="2">
        <v>24</v>
      </c>
      <c r="B25" s="2" t="s">
        <v>80</v>
      </c>
      <c r="C25" s="2" t="s">
        <v>81</v>
      </c>
      <c r="D25" s="2" t="s">
        <v>71</v>
      </c>
      <c r="E25" s="2">
        <v>57</v>
      </c>
      <c r="F25" s="2">
        <v>16.5</v>
      </c>
      <c r="G25" s="2">
        <v>17</v>
      </c>
      <c r="H25" s="2">
        <f t="shared" si="0"/>
        <v>16.75</v>
      </c>
      <c r="I25" s="2">
        <f t="shared" si="4"/>
        <v>-11.84</v>
      </c>
      <c r="J25" s="2" t="s">
        <v>24</v>
      </c>
      <c r="K25" s="2" t="s">
        <v>51</v>
      </c>
      <c r="L25" s="2" t="s">
        <v>51</v>
      </c>
      <c r="M25" s="2" t="s">
        <v>64</v>
      </c>
      <c r="N25" s="2">
        <v>14</v>
      </c>
      <c r="O25" s="2" t="s">
        <v>490</v>
      </c>
      <c r="P25" s="2" t="s">
        <v>485</v>
      </c>
      <c r="R25" s="4">
        <v>150</v>
      </c>
      <c r="S25" s="4">
        <v>3.93</v>
      </c>
      <c r="T25" s="4">
        <v>-2.42</v>
      </c>
      <c r="U25" s="4">
        <v>5.95</v>
      </c>
      <c r="V25" s="4">
        <v>31.41</v>
      </c>
      <c r="W25" s="4">
        <v>227.5</v>
      </c>
      <c r="X25" s="4">
        <v>409.7</v>
      </c>
      <c r="Y25" s="4">
        <v>295.5</v>
      </c>
    </row>
    <row r="26" spans="1:25" x14ac:dyDescent="0.3">
      <c r="A26" s="2">
        <v>25</v>
      </c>
      <c r="B26" s="2" t="s">
        <v>82</v>
      </c>
      <c r="C26" s="2" t="s">
        <v>83</v>
      </c>
      <c r="D26" s="2" t="s">
        <v>71</v>
      </c>
      <c r="E26" s="2">
        <v>57</v>
      </c>
      <c r="F26" s="2">
        <v>21</v>
      </c>
      <c r="G26" s="2">
        <v>21.5</v>
      </c>
      <c r="H26" s="2">
        <f t="shared" si="0"/>
        <v>21.25</v>
      </c>
      <c r="I26" s="2">
        <f t="shared" si="4"/>
        <v>-16.34</v>
      </c>
      <c r="J26" s="2" t="s">
        <v>24</v>
      </c>
      <c r="K26" s="2" t="s">
        <v>51</v>
      </c>
      <c r="L26" s="2" t="s">
        <v>51</v>
      </c>
      <c r="M26" s="2" t="s">
        <v>64</v>
      </c>
      <c r="N26" s="2">
        <v>14</v>
      </c>
      <c r="O26" s="2" t="s">
        <v>490</v>
      </c>
      <c r="P26" s="2" t="s">
        <v>485</v>
      </c>
      <c r="R26" s="4">
        <v>73.819999999999993</v>
      </c>
      <c r="S26" s="4">
        <v>6.22</v>
      </c>
      <c r="T26" s="4">
        <v>-1.55</v>
      </c>
      <c r="U26" s="4">
        <v>1.34</v>
      </c>
      <c r="V26" s="4">
        <v>2.64</v>
      </c>
      <c r="W26" s="4">
        <v>151.80000000000001</v>
      </c>
      <c r="X26" s="4">
        <v>277.89999999999998</v>
      </c>
      <c r="Y26" s="4">
        <v>168.9</v>
      </c>
    </row>
    <row r="27" spans="1:25" x14ac:dyDescent="0.3">
      <c r="A27" s="2">
        <v>26</v>
      </c>
      <c r="B27" s="2" t="s">
        <v>84</v>
      </c>
      <c r="C27" s="2" t="s">
        <v>85</v>
      </c>
      <c r="D27" s="2" t="s">
        <v>71</v>
      </c>
      <c r="E27" s="2">
        <v>57</v>
      </c>
      <c r="F27" s="2">
        <v>25</v>
      </c>
      <c r="G27" s="2">
        <v>25.5</v>
      </c>
      <c r="H27" s="2">
        <f t="shared" si="0"/>
        <v>25.25</v>
      </c>
      <c r="I27" s="2">
        <f t="shared" si="4"/>
        <v>-20.34</v>
      </c>
      <c r="J27" s="2" t="s">
        <v>24</v>
      </c>
      <c r="K27" s="2" t="s">
        <v>51</v>
      </c>
      <c r="L27" s="2" t="s">
        <v>51</v>
      </c>
      <c r="M27" s="2" t="s">
        <v>64</v>
      </c>
      <c r="N27" s="2">
        <v>14</v>
      </c>
      <c r="O27" s="2" t="s">
        <v>490</v>
      </c>
      <c r="P27" s="2" t="s">
        <v>485</v>
      </c>
      <c r="R27" s="4">
        <v>43.59</v>
      </c>
      <c r="S27" s="4">
        <v>4.24</v>
      </c>
      <c r="T27" s="4">
        <v>-1.38</v>
      </c>
      <c r="U27" s="4">
        <v>1.1299999999999999</v>
      </c>
      <c r="V27" s="4">
        <v>4.2300000000000004</v>
      </c>
      <c r="W27" s="4">
        <v>88.05</v>
      </c>
      <c r="X27" s="4">
        <v>145.69999999999999</v>
      </c>
      <c r="Y27" s="4">
        <v>116.3</v>
      </c>
    </row>
    <row r="28" spans="1:25" x14ac:dyDescent="0.3">
      <c r="A28" s="2">
        <v>27</v>
      </c>
      <c r="B28" s="2" t="s">
        <v>86</v>
      </c>
      <c r="C28" s="5">
        <v>42248</v>
      </c>
      <c r="D28" s="2" t="s">
        <v>87</v>
      </c>
      <c r="E28" s="2">
        <v>197</v>
      </c>
      <c r="F28" s="2">
        <v>7</v>
      </c>
      <c r="G28" s="2">
        <v>7.5</v>
      </c>
      <c r="H28" s="2">
        <f t="shared" si="0"/>
        <v>7.25</v>
      </c>
      <c r="I28" s="2">
        <f>2.75-H28</f>
        <v>-4.5</v>
      </c>
      <c r="J28" s="2" t="s">
        <v>24</v>
      </c>
      <c r="K28" s="2" t="s">
        <v>88</v>
      </c>
      <c r="L28" s="2" t="s">
        <v>53</v>
      </c>
      <c r="M28" s="2" t="s">
        <v>53</v>
      </c>
      <c r="N28" s="2">
        <v>41</v>
      </c>
      <c r="O28" s="2" t="s">
        <v>53</v>
      </c>
      <c r="P28" s="2" t="s">
        <v>485</v>
      </c>
      <c r="R28" s="4">
        <v>68.05</v>
      </c>
      <c r="S28" s="4">
        <v>5.49</v>
      </c>
      <c r="T28" s="4">
        <v>-1.46</v>
      </c>
      <c r="U28" s="4">
        <v>1.4</v>
      </c>
      <c r="V28" s="4">
        <v>3.7</v>
      </c>
      <c r="W28" s="4">
        <v>127.9</v>
      </c>
      <c r="X28" s="4">
        <v>297.39999999999998</v>
      </c>
      <c r="Y28" s="4">
        <v>168.9</v>
      </c>
    </row>
    <row r="29" spans="1:25" x14ac:dyDescent="0.3">
      <c r="A29" s="2">
        <v>28</v>
      </c>
      <c r="B29" s="2" t="s">
        <v>89</v>
      </c>
      <c r="C29" s="5">
        <v>43344</v>
      </c>
      <c r="D29" s="2" t="s">
        <v>87</v>
      </c>
      <c r="E29" s="2">
        <v>197</v>
      </c>
      <c r="F29" s="2">
        <v>8.5</v>
      </c>
      <c r="G29" s="2">
        <v>9</v>
      </c>
      <c r="H29" s="2">
        <f t="shared" si="0"/>
        <v>8.75</v>
      </c>
      <c r="I29" s="2">
        <f t="shared" ref="I29:I35" si="5">2.75-H29</f>
        <v>-6</v>
      </c>
      <c r="J29" s="2" t="s">
        <v>24</v>
      </c>
      <c r="K29" s="2" t="s">
        <v>88</v>
      </c>
      <c r="L29" s="2" t="s">
        <v>53</v>
      </c>
      <c r="M29" s="2" t="s">
        <v>53</v>
      </c>
      <c r="N29" s="2">
        <v>41</v>
      </c>
      <c r="O29" s="2" t="s">
        <v>53</v>
      </c>
      <c r="P29" s="2" t="s">
        <v>485</v>
      </c>
      <c r="R29" s="4">
        <v>94.95</v>
      </c>
      <c r="S29" s="4">
        <v>5.58</v>
      </c>
      <c r="T29" s="4">
        <v>-1.49</v>
      </c>
      <c r="U29" s="4">
        <v>1.81</v>
      </c>
      <c r="V29" s="4">
        <v>5.6</v>
      </c>
      <c r="W29" s="4">
        <v>160.1</v>
      </c>
      <c r="X29" s="4">
        <v>450.2</v>
      </c>
      <c r="Y29" s="4">
        <v>168.9</v>
      </c>
    </row>
    <row r="30" spans="1:25" x14ac:dyDescent="0.3">
      <c r="A30" s="2">
        <v>29</v>
      </c>
      <c r="B30" s="2" t="s">
        <v>90</v>
      </c>
      <c r="C30" s="5">
        <v>44805</v>
      </c>
      <c r="D30" s="2" t="s">
        <v>87</v>
      </c>
      <c r="E30" s="2">
        <v>197</v>
      </c>
      <c r="F30" s="2">
        <v>10.5</v>
      </c>
      <c r="G30" s="2">
        <v>11</v>
      </c>
      <c r="H30" s="2">
        <f t="shared" si="0"/>
        <v>10.75</v>
      </c>
      <c r="I30" s="2">
        <f t="shared" si="5"/>
        <v>-8</v>
      </c>
      <c r="J30" s="2" t="s">
        <v>24</v>
      </c>
      <c r="K30" s="2" t="s">
        <v>88</v>
      </c>
      <c r="L30" s="2" t="s">
        <v>91</v>
      </c>
      <c r="M30" s="2" t="s">
        <v>91</v>
      </c>
      <c r="N30" s="2">
        <v>32</v>
      </c>
      <c r="O30" s="2" t="s">
        <v>505</v>
      </c>
      <c r="P30" s="2" t="s">
        <v>485</v>
      </c>
      <c r="R30" s="4">
        <v>125.8</v>
      </c>
      <c r="S30" s="4">
        <v>4.8</v>
      </c>
      <c r="T30" s="4">
        <v>-1.9</v>
      </c>
      <c r="U30" s="4">
        <v>3.61</v>
      </c>
      <c r="V30" s="4">
        <v>12.08</v>
      </c>
      <c r="W30" s="4">
        <v>183.4</v>
      </c>
      <c r="X30" s="4">
        <v>493.2</v>
      </c>
      <c r="Y30" s="4">
        <v>168.9</v>
      </c>
    </row>
    <row r="31" spans="1:25" x14ac:dyDescent="0.3">
      <c r="A31" s="2">
        <v>30</v>
      </c>
      <c r="B31" s="2" t="s">
        <v>92</v>
      </c>
      <c r="C31" s="5">
        <v>12298</v>
      </c>
      <c r="D31" s="2" t="s">
        <v>87</v>
      </c>
      <c r="E31" s="2">
        <v>197</v>
      </c>
      <c r="F31" s="2">
        <v>16</v>
      </c>
      <c r="G31" s="2">
        <v>16.5</v>
      </c>
      <c r="H31" s="2">
        <f t="shared" si="0"/>
        <v>16.25</v>
      </c>
      <c r="I31" s="2">
        <f t="shared" si="5"/>
        <v>-13.5</v>
      </c>
      <c r="J31" s="2" t="s">
        <v>24</v>
      </c>
      <c r="K31" s="2" t="s">
        <v>88</v>
      </c>
      <c r="L31" s="2" t="s">
        <v>91</v>
      </c>
      <c r="M31" s="2" t="s">
        <v>91</v>
      </c>
      <c r="N31" s="2">
        <v>32</v>
      </c>
      <c r="O31" s="2" t="s">
        <v>505</v>
      </c>
      <c r="P31" s="2" t="s">
        <v>485</v>
      </c>
      <c r="R31" s="4">
        <v>120</v>
      </c>
      <c r="S31" s="4">
        <v>3.72</v>
      </c>
      <c r="T31" s="4">
        <v>-2.59</v>
      </c>
      <c r="U31" s="4">
        <v>6.96</v>
      </c>
      <c r="V31" s="4">
        <v>27.32</v>
      </c>
      <c r="W31" s="4">
        <v>170.2</v>
      </c>
      <c r="X31" s="4">
        <v>288.8</v>
      </c>
      <c r="Y31" s="4">
        <v>185.4</v>
      </c>
    </row>
    <row r="32" spans="1:25" x14ac:dyDescent="0.3">
      <c r="A32" s="2">
        <v>31</v>
      </c>
      <c r="B32" s="2" t="s">
        <v>93</v>
      </c>
      <c r="C32" s="5">
        <v>13394</v>
      </c>
      <c r="D32" s="2" t="s">
        <v>87</v>
      </c>
      <c r="E32" s="2">
        <v>197</v>
      </c>
      <c r="F32" s="2">
        <v>17.5</v>
      </c>
      <c r="G32" s="2">
        <v>18</v>
      </c>
      <c r="H32" s="2">
        <f t="shared" si="0"/>
        <v>17.75</v>
      </c>
      <c r="I32" s="2">
        <f t="shared" si="5"/>
        <v>-15</v>
      </c>
      <c r="J32" s="2" t="s">
        <v>24</v>
      </c>
      <c r="K32" s="2" t="s">
        <v>88</v>
      </c>
      <c r="L32" s="2" t="s">
        <v>94</v>
      </c>
      <c r="M32" s="2" t="s">
        <v>94</v>
      </c>
      <c r="N32" s="2">
        <v>31</v>
      </c>
      <c r="O32" s="2" t="s">
        <v>505</v>
      </c>
      <c r="P32" s="2" t="s">
        <v>485</v>
      </c>
      <c r="R32" s="4">
        <v>29.72</v>
      </c>
      <c r="S32" s="4">
        <v>9.1389999999999993</v>
      </c>
      <c r="T32" s="4">
        <v>-0.58199999999999996</v>
      </c>
      <c r="U32" s="4">
        <v>-0.94499999999999995</v>
      </c>
      <c r="V32" s="4">
        <v>1.101</v>
      </c>
      <c r="W32" s="4">
        <v>56.75</v>
      </c>
      <c r="X32" s="4">
        <v>306</v>
      </c>
      <c r="Y32" s="4">
        <v>223.4</v>
      </c>
    </row>
    <row r="33" spans="1:25" x14ac:dyDescent="0.3">
      <c r="A33" s="2">
        <v>32</v>
      </c>
      <c r="B33" s="2" t="s">
        <v>95</v>
      </c>
      <c r="C33" s="5">
        <v>17046</v>
      </c>
      <c r="D33" s="2" t="s">
        <v>87</v>
      </c>
      <c r="E33" s="2">
        <v>197</v>
      </c>
      <c r="F33" s="2">
        <v>22.5</v>
      </c>
      <c r="G33" s="2">
        <v>23</v>
      </c>
      <c r="H33" s="2">
        <f t="shared" si="0"/>
        <v>22.75</v>
      </c>
      <c r="I33" s="2">
        <f t="shared" si="5"/>
        <v>-20</v>
      </c>
      <c r="J33" s="2" t="s">
        <v>24</v>
      </c>
      <c r="K33" s="2" t="s">
        <v>88</v>
      </c>
      <c r="L33" s="2" t="s">
        <v>94</v>
      </c>
      <c r="M33" s="2" t="s">
        <v>94</v>
      </c>
      <c r="N33" s="2">
        <v>31</v>
      </c>
      <c r="O33" s="2" t="s">
        <v>505</v>
      </c>
      <c r="P33" s="2" t="s">
        <v>485</v>
      </c>
      <c r="R33" s="4">
        <v>41.63</v>
      </c>
      <c r="S33" s="4">
        <v>8.4190000000000005</v>
      </c>
      <c r="T33" s="4">
        <v>-0.99</v>
      </c>
      <c r="U33" s="4">
        <v>-0.38300000000000001</v>
      </c>
      <c r="V33" s="4">
        <v>1.2370000000000001</v>
      </c>
      <c r="W33" s="4">
        <v>135.69999999999999</v>
      </c>
      <c r="X33" s="4">
        <v>237.3</v>
      </c>
      <c r="Y33" s="4">
        <v>185.4</v>
      </c>
    </row>
    <row r="34" spans="1:25" x14ac:dyDescent="0.3">
      <c r="A34" s="2">
        <v>33</v>
      </c>
      <c r="B34" s="2" t="s">
        <v>96</v>
      </c>
      <c r="C34" s="5">
        <v>18507</v>
      </c>
      <c r="D34" s="2" t="s">
        <v>87</v>
      </c>
      <c r="E34" s="2">
        <v>197</v>
      </c>
      <c r="F34" s="2">
        <v>24.5</v>
      </c>
      <c r="G34" s="2">
        <v>25</v>
      </c>
      <c r="H34" s="2">
        <f t="shared" si="0"/>
        <v>24.75</v>
      </c>
      <c r="I34" s="2">
        <f t="shared" si="5"/>
        <v>-22</v>
      </c>
      <c r="J34" s="2" t="s">
        <v>24</v>
      </c>
      <c r="K34" s="2" t="s">
        <v>88</v>
      </c>
      <c r="L34" s="2" t="s">
        <v>97</v>
      </c>
      <c r="M34" s="2" t="s">
        <v>97</v>
      </c>
      <c r="N34" s="2">
        <v>23</v>
      </c>
      <c r="O34" s="2" t="s">
        <v>503</v>
      </c>
      <c r="P34" s="2" t="s">
        <v>485</v>
      </c>
      <c r="R34" s="4">
        <v>106.2</v>
      </c>
      <c r="S34" s="4">
        <v>3.7749999999999999</v>
      </c>
      <c r="T34" s="4">
        <v>-2.8460000000000001</v>
      </c>
      <c r="U34" s="4">
        <v>7.6719999999999997</v>
      </c>
      <c r="V34" s="4">
        <v>28.88</v>
      </c>
      <c r="W34" s="4">
        <v>161.1</v>
      </c>
      <c r="X34" s="4">
        <v>230</v>
      </c>
      <c r="Y34" s="4">
        <v>168.9</v>
      </c>
    </row>
    <row r="35" spans="1:25" x14ac:dyDescent="0.3">
      <c r="A35" s="2">
        <v>34</v>
      </c>
      <c r="B35" s="2" t="s">
        <v>98</v>
      </c>
      <c r="C35" s="5">
        <v>19603</v>
      </c>
      <c r="D35" s="2" t="s">
        <v>87</v>
      </c>
      <c r="E35" s="2">
        <v>197</v>
      </c>
      <c r="F35" s="2">
        <v>26</v>
      </c>
      <c r="G35" s="2">
        <v>26.5</v>
      </c>
      <c r="H35" s="2">
        <f t="shared" si="0"/>
        <v>26.25</v>
      </c>
      <c r="I35" s="2">
        <f t="shared" si="5"/>
        <v>-23.5</v>
      </c>
      <c r="J35" s="2" t="s">
        <v>24</v>
      </c>
      <c r="K35" s="2" t="s">
        <v>88</v>
      </c>
      <c r="L35" s="2" t="s">
        <v>99</v>
      </c>
      <c r="M35" s="2" t="s">
        <v>99</v>
      </c>
      <c r="N35" s="2">
        <v>21</v>
      </c>
      <c r="O35" s="2" t="s">
        <v>510</v>
      </c>
      <c r="P35" s="2" t="s">
        <v>485</v>
      </c>
      <c r="R35" s="4">
        <v>15.27</v>
      </c>
      <c r="S35" s="4">
        <v>4.9610000000000003</v>
      </c>
      <c r="T35" s="4">
        <v>-0.41</v>
      </c>
      <c r="U35" s="4">
        <v>-4.4400000000000002E-2</v>
      </c>
      <c r="V35" s="4">
        <v>1.6619999999999999</v>
      </c>
      <c r="W35" s="4">
        <v>19.170000000000002</v>
      </c>
      <c r="X35" s="4">
        <v>89.28</v>
      </c>
      <c r="Y35" s="4">
        <v>45.75</v>
      </c>
    </row>
    <row r="36" spans="1:25" x14ac:dyDescent="0.3">
      <c r="A36" s="2">
        <v>35</v>
      </c>
      <c r="B36" s="2" t="s">
        <v>100</v>
      </c>
      <c r="C36" s="2" t="s">
        <v>101</v>
      </c>
      <c r="D36" s="2" t="s">
        <v>102</v>
      </c>
      <c r="E36" s="2">
        <v>58</v>
      </c>
      <c r="F36" s="2">
        <v>7</v>
      </c>
      <c r="G36" s="2">
        <v>7.5</v>
      </c>
      <c r="H36" s="2">
        <f t="shared" si="0"/>
        <v>7.25</v>
      </c>
      <c r="I36" s="2">
        <f>2.82-H36</f>
        <v>-4.43</v>
      </c>
      <c r="J36" s="2" t="s">
        <v>24</v>
      </c>
      <c r="K36" s="2" t="s">
        <v>88</v>
      </c>
      <c r="L36" s="2" t="s">
        <v>53</v>
      </c>
      <c r="M36" s="2" t="s">
        <v>53</v>
      </c>
      <c r="N36" s="2">
        <v>41</v>
      </c>
      <c r="O36" s="2" t="s">
        <v>53</v>
      </c>
      <c r="P36" s="2" t="s">
        <v>485</v>
      </c>
      <c r="R36" s="4">
        <v>35.979999999999997</v>
      </c>
      <c r="S36" s="4">
        <v>11.09</v>
      </c>
      <c r="T36" s="4">
        <v>-0.35199999999999998</v>
      </c>
      <c r="U36" s="4">
        <v>-1.22</v>
      </c>
      <c r="V36" s="4">
        <v>1.3720000000000001</v>
      </c>
      <c r="W36" s="4">
        <v>50.03</v>
      </c>
      <c r="X36" s="4">
        <v>548</v>
      </c>
      <c r="Y36" s="4">
        <v>429.2</v>
      </c>
    </row>
    <row r="37" spans="1:25" x14ac:dyDescent="0.3">
      <c r="A37" s="2">
        <v>36</v>
      </c>
      <c r="B37" s="2" t="s">
        <v>103</v>
      </c>
      <c r="C37" s="2" t="s">
        <v>104</v>
      </c>
      <c r="D37" s="2" t="s">
        <v>102</v>
      </c>
      <c r="E37" s="2">
        <v>58</v>
      </c>
      <c r="F37" s="2">
        <v>8.5</v>
      </c>
      <c r="G37" s="2">
        <v>9</v>
      </c>
      <c r="H37" s="2">
        <f t="shared" si="0"/>
        <v>8.75</v>
      </c>
      <c r="I37" s="2">
        <f t="shared" ref="I37:I43" si="6">2.82-H37</f>
        <v>-5.93</v>
      </c>
      <c r="J37" s="2" t="s">
        <v>24</v>
      </c>
      <c r="K37" s="2" t="s">
        <v>88</v>
      </c>
      <c r="L37" s="2" t="s">
        <v>53</v>
      </c>
      <c r="M37" s="2" t="s">
        <v>53</v>
      </c>
      <c r="N37" s="2">
        <v>41</v>
      </c>
      <c r="O37" s="2" t="s">
        <v>53</v>
      </c>
      <c r="P37" s="2" t="s">
        <v>485</v>
      </c>
      <c r="R37" s="4">
        <v>40.39</v>
      </c>
      <c r="S37" s="4">
        <v>9.8230000000000004</v>
      </c>
      <c r="T37" s="4">
        <v>-0.54400000000000004</v>
      </c>
      <c r="U37" s="4">
        <v>-0.97</v>
      </c>
      <c r="V37" s="4">
        <v>1.518</v>
      </c>
      <c r="W37" s="4">
        <v>115.1</v>
      </c>
      <c r="X37" s="4">
        <v>460.2</v>
      </c>
      <c r="Y37" s="4">
        <v>185.4</v>
      </c>
    </row>
    <row r="38" spans="1:25" x14ac:dyDescent="0.3">
      <c r="A38" s="2">
        <v>37</v>
      </c>
      <c r="B38" s="2" t="s">
        <v>105</v>
      </c>
      <c r="C38" s="2" t="s">
        <v>106</v>
      </c>
      <c r="D38" s="2" t="s">
        <v>102</v>
      </c>
      <c r="E38" s="2">
        <v>58</v>
      </c>
      <c r="F38" s="2">
        <v>10</v>
      </c>
      <c r="G38" s="2">
        <v>10.5</v>
      </c>
      <c r="H38" s="2">
        <f t="shared" si="0"/>
        <v>10.25</v>
      </c>
      <c r="I38" s="2">
        <f t="shared" si="6"/>
        <v>-7.43</v>
      </c>
      <c r="J38" s="2" t="s">
        <v>24</v>
      </c>
      <c r="K38" s="2" t="s">
        <v>88</v>
      </c>
      <c r="L38" s="2" t="s">
        <v>91</v>
      </c>
      <c r="M38" s="2" t="s">
        <v>91</v>
      </c>
      <c r="N38" s="2">
        <v>32</v>
      </c>
      <c r="O38" s="2" t="s">
        <v>505</v>
      </c>
      <c r="P38" s="2" t="s">
        <v>485</v>
      </c>
      <c r="R38" s="4">
        <v>189</v>
      </c>
      <c r="S38" s="4">
        <v>4.0609999999999999</v>
      </c>
      <c r="T38" s="4">
        <v>-2.165</v>
      </c>
      <c r="U38" s="4">
        <v>6.3529999999999998</v>
      </c>
      <c r="V38" s="4">
        <v>80.52</v>
      </c>
      <c r="W38" s="4">
        <v>218.9</v>
      </c>
      <c r="X38" s="4">
        <v>660.4</v>
      </c>
      <c r="Y38" s="4">
        <v>168.9</v>
      </c>
    </row>
    <row r="39" spans="1:25" x14ac:dyDescent="0.3">
      <c r="A39" s="2">
        <v>38</v>
      </c>
      <c r="B39" s="2" t="s">
        <v>107</v>
      </c>
      <c r="C39" s="2" t="s">
        <v>108</v>
      </c>
      <c r="D39" s="2" t="s">
        <v>102</v>
      </c>
      <c r="E39" s="2">
        <v>58</v>
      </c>
      <c r="F39" s="2">
        <v>15</v>
      </c>
      <c r="G39" s="2">
        <v>15.5</v>
      </c>
      <c r="H39" s="2">
        <f t="shared" si="0"/>
        <v>15.25</v>
      </c>
      <c r="I39" s="2">
        <f t="shared" si="6"/>
        <v>-12.43</v>
      </c>
      <c r="J39" s="2" t="s">
        <v>24</v>
      </c>
      <c r="K39" s="2" t="s">
        <v>88</v>
      </c>
      <c r="L39" s="2" t="s">
        <v>91</v>
      </c>
      <c r="M39" s="2" t="s">
        <v>91</v>
      </c>
      <c r="N39" s="2">
        <v>32</v>
      </c>
      <c r="O39" s="2" t="s">
        <v>505</v>
      </c>
      <c r="P39" s="2" t="s">
        <v>485</v>
      </c>
      <c r="R39" s="4">
        <v>104.3</v>
      </c>
      <c r="S39" s="4">
        <v>4.3899999999999997</v>
      </c>
      <c r="T39" s="4">
        <v>-2.2770000000000001</v>
      </c>
      <c r="U39" s="4">
        <v>4.8230000000000004</v>
      </c>
      <c r="V39" s="4">
        <v>12.12</v>
      </c>
      <c r="W39" s="4">
        <v>162.4</v>
      </c>
      <c r="X39" s="4">
        <v>293.5</v>
      </c>
      <c r="Y39" s="4">
        <v>168.9</v>
      </c>
    </row>
    <row r="40" spans="1:25" x14ac:dyDescent="0.3">
      <c r="A40" s="2">
        <v>39</v>
      </c>
      <c r="B40" s="2" t="s">
        <v>109</v>
      </c>
      <c r="C40" s="2" t="s">
        <v>110</v>
      </c>
      <c r="D40" s="2" t="s">
        <v>102</v>
      </c>
      <c r="E40" s="2">
        <v>58</v>
      </c>
      <c r="F40" s="2">
        <v>16.5</v>
      </c>
      <c r="G40" s="2">
        <v>17</v>
      </c>
      <c r="H40" s="2">
        <f t="shared" si="0"/>
        <v>16.75</v>
      </c>
      <c r="I40" s="2">
        <f t="shared" si="6"/>
        <v>-13.93</v>
      </c>
      <c r="J40" s="2" t="s">
        <v>24</v>
      </c>
      <c r="K40" s="2" t="s">
        <v>88</v>
      </c>
      <c r="L40" s="2" t="s">
        <v>94</v>
      </c>
      <c r="M40" s="2" t="s">
        <v>94</v>
      </c>
      <c r="N40" s="2">
        <v>31</v>
      </c>
      <c r="O40" s="2" t="s">
        <v>505</v>
      </c>
      <c r="P40" s="2" t="s">
        <v>485</v>
      </c>
      <c r="R40" s="4">
        <v>97.75</v>
      </c>
      <c r="S40" s="4">
        <v>4.8470000000000004</v>
      </c>
      <c r="T40" s="4">
        <v>-1.992</v>
      </c>
      <c r="U40" s="4">
        <v>3.3519999999999999</v>
      </c>
      <c r="V40" s="4">
        <v>7.62</v>
      </c>
      <c r="W40" s="4">
        <v>166.8</v>
      </c>
      <c r="X40" s="4">
        <v>314.89999999999998</v>
      </c>
      <c r="Y40" s="4">
        <v>185.4</v>
      </c>
    </row>
    <row r="41" spans="1:25" x14ac:dyDescent="0.3">
      <c r="A41" s="2">
        <v>40</v>
      </c>
      <c r="B41" s="2" t="s">
        <v>111</v>
      </c>
      <c r="C41" s="2" t="s">
        <v>112</v>
      </c>
      <c r="D41" s="2" t="s">
        <v>102</v>
      </c>
      <c r="E41" s="2">
        <v>58</v>
      </c>
      <c r="F41" s="2">
        <v>20</v>
      </c>
      <c r="G41" s="2">
        <v>20.5</v>
      </c>
      <c r="H41" s="2">
        <f t="shared" si="0"/>
        <v>20.25</v>
      </c>
      <c r="I41" s="2">
        <f t="shared" si="6"/>
        <v>-17.43</v>
      </c>
      <c r="J41" s="2" t="s">
        <v>24</v>
      </c>
      <c r="K41" s="2" t="s">
        <v>88</v>
      </c>
      <c r="L41" s="2" t="s">
        <v>94</v>
      </c>
      <c r="M41" s="2" t="s">
        <v>94</v>
      </c>
      <c r="N41" s="2">
        <v>31</v>
      </c>
      <c r="O41" s="2" t="s">
        <v>505</v>
      </c>
      <c r="P41" s="2" t="s">
        <v>485</v>
      </c>
      <c r="R41" s="4">
        <v>95.39</v>
      </c>
      <c r="S41" s="4">
        <v>4.7510000000000003</v>
      </c>
      <c r="T41" s="4">
        <v>-2.0110000000000001</v>
      </c>
      <c r="U41" s="4">
        <v>3.3450000000000002</v>
      </c>
      <c r="V41" s="4">
        <v>7.5830000000000002</v>
      </c>
      <c r="W41" s="4">
        <v>171.7</v>
      </c>
      <c r="X41" s="4">
        <v>274.2</v>
      </c>
      <c r="Y41" s="4">
        <v>203.5</v>
      </c>
    </row>
    <row r="42" spans="1:25" x14ac:dyDescent="0.3">
      <c r="A42" s="2">
        <v>41</v>
      </c>
      <c r="B42" s="2" t="s">
        <v>113</v>
      </c>
      <c r="C42" s="2" t="s">
        <v>114</v>
      </c>
      <c r="D42" s="2" t="s">
        <v>102</v>
      </c>
      <c r="E42" s="2">
        <v>58</v>
      </c>
      <c r="F42" s="2">
        <v>24.5</v>
      </c>
      <c r="G42" s="2">
        <v>25</v>
      </c>
      <c r="H42" s="2">
        <f t="shared" si="0"/>
        <v>24.75</v>
      </c>
      <c r="I42" s="2">
        <f t="shared" si="6"/>
        <v>-21.93</v>
      </c>
      <c r="J42" s="2" t="s">
        <v>24</v>
      </c>
      <c r="K42" s="2" t="s">
        <v>88</v>
      </c>
      <c r="L42" s="2" t="s">
        <v>97</v>
      </c>
      <c r="M42" s="2" t="s">
        <v>97</v>
      </c>
      <c r="N42" s="2">
        <v>23</v>
      </c>
      <c r="O42" s="2" t="s">
        <v>503</v>
      </c>
      <c r="P42" s="2" t="s">
        <v>485</v>
      </c>
      <c r="R42" s="4">
        <v>30.77</v>
      </c>
      <c r="S42" s="4">
        <v>7.5259999999999998</v>
      </c>
      <c r="T42" s="4">
        <v>-0.84299999999999997</v>
      </c>
      <c r="U42" s="4">
        <v>-0.65800000000000003</v>
      </c>
      <c r="V42" s="4">
        <v>1.294</v>
      </c>
      <c r="W42" s="4">
        <v>98.38</v>
      </c>
      <c r="X42" s="4">
        <v>190.3</v>
      </c>
      <c r="Y42" s="4">
        <v>153.80000000000001</v>
      </c>
    </row>
    <row r="43" spans="1:25" x14ac:dyDescent="0.3">
      <c r="A43" s="2">
        <v>42</v>
      </c>
      <c r="B43" s="2" t="s">
        <v>115</v>
      </c>
      <c r="C43" s="2" t="s">
        <v>116</v>
      </c>
      <c r="D43" s="2" t="s">
        <v>102</v>
      </c>
      <c r="E43" s="2">
        <v>58</v>
      </c>
      <c r="F43" s="2">
        <v>26.5</v>
      </c>
      <c r="G43" s="2">
        <v>27</v>
      </c>
      <c r="H43" s="2">
        <f>(F43+G43)/2</f>
        <v>26.75</v>
      </c>
      <c r="I43" s="2">
        <f t="shared" si="6"/>
        <v>-23.93</v>
      </c>
      <c r="J43" s="2" t="s">
        <v>24</v>
      </c>
      <c r="K43" s="2" t="s">
        <v>88</v>
      </c>
      <c r="L43" s="2" t="s">
        <v>99</v>
      </c>
      <c r="M43" s="2" t="s">
        <v>99</v>
      </c>
      <c r="N43" s="2">
        <v>21</v>
      </c>
      <c r="O43" s="2" t="s">
        <v>510</v>
      </c>
      <c r="P43" s="2" t="s">
        <v>485</v>
      </c>
      <c r="R43" s="4">
        <v>17.32</v>
      </c>
      <c r="S43" s="4">
        <v>4.8419999999999996</v>
      </c>
      <c r="T43" s="4">
        <v>-0.38600000000000001</v>
      </c>
      <c r="U43" s="4">
        <v>0.12</v>
      </c>
      <c r="V43" s="4">
        <v>2.0169999999999999</v>
      </c>
      <c r="W43" s="4">
        <v>21.05</v>
      </c>
      <c r="X43" s="4">
        <v>108.9</v>
      </c>
      <c r="Y43" s="4">
        <v>41.68</v>
      </c>
    </row>
    <row r="44" spans="1:25" x14ac:dyDescent="0.3">
      <c r="A44" s="2">
        <v>43</v>
      </c>
      <c r="B44" s="2" t="s">
        <v>117</v>
      </c>
      <c r="C44" s="2" t="s">
        <v>118</v>
      </c>
      <c r="D44" s="2" t="s">
        <v>119</v>
      </c>
      <c r="E44" s="2">
        <v>411</v>
      </c>
      <c r="H44" s="2">
        <v>23.5</v>
      </c>
      <c r="I44" s="2">
        <f>4.98-H44</f>
        <v>-18.52</v>
      </c>
      <c r="J44" s="2" t="s">
        <v>120</v>
      </c>
      <c r="K44" s="2" t="s">
        <v>121</v>
      </c>
      <c r="L44" s="2" t="s">
        <v>97</v>
      </c>
      <c r="M44" s="2" t="s">
        <v>122</v>
      </c>
      <c r="N44" s="2">
        <v>22</v>
      </c>
      <c r="O44" s="2" t="s">
        <v>503</v>
      </c>
      <c r="P44" s="2" t="s">
        <v>485</v>
      </c>
      <c r="R44" s="4">
        <v>162.6</v>
      </c>
      <c r="S44" s="4">
        <v>2.609</v>
      </c>
      <c r="T44" s="4">
        <v>-3.1659999999999999</v>
      </c>
      <c r="U44" s="4">
        <v>12.37</v>
      </c>
      <c r="V44" s="4">
        <v>96.42</v>
      </c>
      <c r="W44" s="4">
        <v>194.2</v>
      </c>
      <c r="X44" s="4">
        <v>333.4</v>
      </c>
      <c r="Y44" s="4">
        <v>203.5</v>
      </c>
    </row>
    <row r="45" spans="1:25" x14ac:dyDescent="0.3">
      <c r="A45" s="2">
        <v>44</v>
      </c>
      <c r="B45" s="2" t="s">
        <v>123</v>
      </c>
      <c r="C45" s="2" t="s">
        <v>124</v>
      </c>
      <c r="D45" s="2" t="s">
        <v>119</v>
      </c>
      <c r="E45" s="2">
        <v>411</v>
      </c>
      <c r="H45" s="2">
        <v>20.5</v>
      </c>
      <c r="I45" s="2">
        <f t="shared" ref="I45:I56" si="7">4.98-H45</f>
        <v>-15.52</v>
      </c>
      <c r="J45" s="2" t="s">
        <v>120</v>
      </c>
      <c r="K45" s="2" t="s">
        <v>121</v>
      </c>
      <c r="L45" s="2" t="s">
        <v>97</v>
      </c>
      <c r="M45" s="2" t="s">
        <v>125</v>
      </c>
      <c r="N45" s="2">
        <v>23</v>
      </c>
      <c r="O45" s="2" t="s">
        <v>503</v>
      </c>
      <c r="P45" s="2" t="s">
        <v>485</v>
      </c>
      <c r="R45" s="4">
        <v>174.9</v>
      </c>
      <c r="S45" s="4">
        <v>2.4649999999999999</v>
      </c>
      <c r="T45" s="4">
        <v>-3.415</v>
      </c>
      <c r="U45" s="4">
        <v>14.47</v>
      </c>
      <c r="V45" s="4">
        <v>114</v>
      </c>
      <c r="W45" s="4">
        <v>203.8</v>
      </c>
      <c r="X45" s="4">
        <v>340.6</v>
      </c>
      <c r="Y45" s="4">
        <v>203.5</v>
      </c>
    </row>
    <row r="46" spans="1:25" x14ac:dyDescent="0.3">
      <c r="A46" s="2">
        <v>45</v>
      </c>
      <c r="B46" s="2" t="s">
        <v>126</v>
      </c>
      <c r="C46" s="2" t="s">
        <v>127</v>
      </c>
      <c r="D46" s="2" t="s">
        <v>119</v>
      </c>
      <c r="E46" s="2">
        <v>411</v>
      </c>
      <c r="H46" s="2">
        <v>17.8</v>
      </c>
      <c r="I46" s="2">
        <f t="shared" si="7"/>
        <v>-12.82</v>
      </c>
      <c r="J46" s="2" t="s">
        <v>120</v>
      </c>
      <c r="K46" s="2" t="s">
        <v>121</v>
      </c>
      <c r="L46" s="2" t="s">
        <v>97</v>
      </c>
      <c r="M46" s="2" t="s">
        <v>125</v>
      </c>
      <c r="N46" s="2">
        <v>23</v>
      </c>
      <c r="O46" s="2" t="s">
        <v>503</v>
      </c>
      <c r="P46" s="2" t="s">
        <v>485</v>
      </c>
      <c r="R46" s="4">
        <v>228.4</v>
      </c>
      <c r="S46" s="4">
        <v>2.0209999999999999</v>
      </c>
      <c r="T46" s="4">
        <v>-4.4059999999999997</v>
      </c>
      <c r="U46" s="4">
        <v>28.14</v>
      </c>
      <c r="V46" s="4">
        <v>151.1</v>
      </c>
      <c r="W46" s="4">
        <v>247</v>
      </c>
      <c r="X46" s="4">
        <v>396.4</v>
      </c>
      <c r="Y46" s="4">
        <v>245.2</v>
      </c>
    </row>
    <row r="47" spans="1:25" x14ac:dyDescent="0.3">
      <c r="A47" s="2">
        <v>46</v>
      </c>
      <c r="B47" s="2" t="s">
        <v>128</v>
      </c>
      <c r="C47" s="2" t="s">
        <v>129</v>
      </c>
      <c r="D47" s="2" t="s">
        <v>119</v>
      </c>
      <c r="E47" s="2">
        <v>411</v>
      </c>
      <c r="H47" s="2">
        <v>14.8</v>
      </c>
      <c r="I47" s="2">
        <f t="shared" si="7"/>
        <v>-9.82</v>
      </c>
      <c r="J47" s="2" t="s">
        <v>120</v>
      </c>
      <c r="K47" s="2" t="s">
        <v>121</v>
      </c>
      <c r="L47" s="2" t="s">
        <v>97</v>
      </c>
      <c r="M47" s="2" t="s">
        <v>125</v>
      </c>
      <c r="N47" s="2">
        <v>23</v>
      </c>
      <c r="O47" s="2" t="s">
        <v>503</v>
      </c>
      <c r="P47" s="2" t="s">
        <v>485</v>
      </c>
      <c r="R47" s="4">
        <v>168.1</v>
      </c>
      <c r="S47" s="4">
        <v>3.0830000000000002</v>
      </c>
      <c r="T47" s="4">
        <v>-2.6920000000000002</v>
      </c>
      <c r="U47" s="4">
        <v>8.1280000000000001</v>
      </c>
      <c r="V47" s="4">
        <v>42.56</v>
      </c>
      <c r="W47" s="4">
        <v>227.2</v>
      </c>
      <c r="X47" s="4">
        <v>376.5</v>
      </c>
      <c r="Y47" s="4">
        <v>245.2</v>
      </c>
    </row>
    <row r="48" spans="1:25" x14ac:dyDescent="0.3">
      <c r="A48" s="2">
        <v>47</v>
      </c>
      <c r="B48" s="2" t="s">
        <v>130</v>
      </c>
      <c r="C48" s="2" t="s">
        <v>131</v>
      </c>
      <c r="D48" s="2" t="s">
        <v>119</v>
      </c>
      <c r="E48" s="2">
        <v>411</v>
      </c>
      <c r="H48" s="2">
        <v>12.5</v>
      </c>
      <c r="I48" s="2">
        <f t="shared" si="7"/>
        <v>-7.52</v>
      </c>
      <c r="J48" s="2" t="s">
        <v>120</v>
      </c>
      <c r="K48" s="2" t="s">
        <v>121</v>
      </c>
      <c r="L48" s="2" t="s">
        <v>97</v>
      </c>
      <c r="M48" s="2" t="s">
        <v>121</v>
      </c>
      <c r="N48" s="2">
        <v>24</v>
      </c>
      <c r="O48" s="2" t="s">
        <v>503</v>
      </c>
      <c r="P48" s="2" t="s">
        <v>485</v>
      </c>
      <c r="Q48" s="2">
        <v>10.49</v>
      </c>
      <c r="R48" s="4">
        <v>113</v>
      </c>
      <c r="S48" s="4">
        <v>4.9539999999999997</v>
      </c>
      <c r="T48" s="4">
        <v>-1.5509999999999999</v>
      </c>
      <c r="U48" s="4">
        <v>1.9710000000000001</v>
      </c>
      <c r="V48" s="4">
        <v>8.5060000000000002</v>
      </c>
      <c r="W48" s="4">
        <v>207.5</v>
      </c>
      <c r="X48" s="4">
        <v>411.8</v>
      </c>
      <c r="Y48" s="4">
        <v>245.2</v>
      </c>
    </row>
    <row r="49" spans="1:25" x14ac:dyDescent="0.3">
      <c r="A49" s="2">
        <v>48</v>
      </c>
      <c r="B49" s="2" t="s">
        <v>132</v>
      </c>
      <c r="C49" s="2" t="s">
        <v>133</v>
      </c>
      <c r="D49" s="2" t="s">
        <v>119</v>
      </c>
      <c r="E49" s="2">
        <v>411</v>
      </c>
      <c r="H49" s="2">
        <v>10.5</v>
      </c>
      <c r="I49" s="2">
        <f t="shared" si="7"/>
        <v>-5.52</v>
      </c>
      <c r="J49" s="2" t="s">
        <v>120</v>
      </c>
      <c r="K49" s="2" t="s">
        <v>121</v>
      </c>
      <c r="L49" s="2" t="s">
        <v>97</v>
      </c>
      <c r="M49" s="2" t="s">
        <v>121</v>
      </c>
      <c r="N49" s="2">
        <v>24</v>
      </c>
      <c r="O49" s="2" t="s">
        <v>503</v>
      </c>
      <c r="P49" s="2" t="s">
        <v>485</v>
      </c>
      <c r="Q49" s="2">
        <v>14.48</v>
      </c>
      <c r="R49" s="4">
        <v>259.60000000000002</v>
      </c>
      <c r="S49" s="4">
        <v>3.0760000000000001</v>
      </c>
      <c r="T49" s="4">
        <v>-2.9</v>
      </c>
      <c r="U49" s="4">
        <v>11.78</v>
      </c>
      <c r="V49" s="4">
        <v>148.4</v>
      </c>
      <c r="W49" s="4">
        <v>299.89999999999998</v>
      </c>
      <c r="X49" s="4">
        <v>585.9</v>
      </c>
      <c r="Y49" s="4">
        <v>295.5</v>
      </c>
    </row>
    <row r="50" spans="1:25" x14ac:dyDescent="0.3">
      <c r="A50" s="2">
        <v>49</v>
      </c>
      <c r="B50" s="2" t="s">
        <v>134</v>
      </c>
      <c r="C50" s="2" t="s">
        <v>135</v>
      </c>
      <c r="D50" s="2" t="s">
        <v>119</v>
      </c>
      <c r="E50" s="2">
        <v>411</v>
      </c>
      <c r="H50" s="2">
        <v>9.5</v>
      </c>
      <c r="I50" s="2">
        <f t="shared" si="7"/>
        <v>-4.5199999999999996</v>
      </c>
      <c r="J50" s="2" t="s">
        <v>120</v>
      </c>
      <c r="K50" s="2" t="s">
        <v>121</v>
      </c>
      <c r="L50" s="2" t="s">
        <v>97</v>
      </c>
      <c r="M50" s="2" t="s">
        <v>121</v>
      </c>
      <c r="N50" s="2">
        <v>24</v>
      </c>
      <c r="O50" s="2" t="s">
        <v>503</v>
      </c>
      <c r="P50" s="2" t="s">
        <v>485</v>
      </c>
      <c r="R50" s="4">
        <v>292</v>
      </c>
      <c r="S50" s="4">
        <v>2.2690000000000001</v>
      </c>
      <c r="T50" s="4">
        <v>-4.0330000000000004</v>
      </c>
      <c r="U50" s="4">
        <v>25.13</v>
      </c>
      <c r="V50" s="4">
        <v>181.7</v>
      </c>
      <c r="W50" s="4">
        <v>313</v>
      </c>
      <c r="X50" s="4">
        <v>566.1</v>
      </c>
      <c r="Y50" s="4">
        <v>295.5</v>
      </c>
    </row>
    <row r="51" spans="1:25" x14ac:dyDescent="0.3">
      <c r="A51" s="2">
        <v>50</v>
      </c>
      <c r="B51" s="2" t="s">
        <v>136</v>
      </c>
      <c r="C51" s="2" t="s">
        <v>137</v>
      </c>
      <c r="D51" s="2" t="s">
        <v>119</v>
      </c>
      <c r="E51" s="2">
        <v>411</v>
      </c>
      <c r="H51" s="2">
        <v>8.6</v>
      </c>
      <c r="I51" s="2">
        <f t="shared" si="7"/>
        <v>-3.6199999999999992</v>
      </c>
      <c r="J51" s="2" t="s">
        <v>120</v>
      </c>
      <c r="K51" s="2" t="s">
        <v>121</v>
      </c>
      <c r="L51" s="2" t="s">
        <v>97</v>
      </c>
      <c r="M51" s="2" t="s">
        <v>121</v>
      </c>
      <c r="N51" s="2">
        <v>24</v>
      </c>
      <c r="O51" s="2" t="s">
        <v>503</v>
      </c>
      <c r="P51" s="2" t="s">
        <v>485</v>
      </c>
      <c r="R51" s="4">
        <v>290.10000000000002</v>
      </c>
      <c r="S51" s="4">
        <v>2.1859999999999999</v>
      </c>
      <c r="T51" s="4">
        <v>-3.9609999999999999</v>
      </c>
      <c r="U51" s="4">
        <v>26.1</v>
      </c>
      <c r="V51" s="4">
        <v>182.9</v>
      </c>
      <c r="W51" s="4">
        <v>309.7</v>
      </c>
      <c r="X51" s="4">
        <v>525.79999999999995</v>
      </c>
      <c r="Y51" s="4">
        <v>295.5</v>
      </c>
    </row>
    <row r="52" spans="1:25" x14ac:dyDescent="0.3">
      <c r="A52" s="2">
        <v>51</v>
      </c>
      <c r="B52" s="2" t="s">
        <v>138</v>
      </c>
      <c r="C52" s="2" t="s">
        <v>137</v>
      </c>
      <c r="D52" s="2" t="s">
        <v>119</v>
      </c>
      <c r="E52" s="2">
        <v>411</v>
      </c>
      <c r="H52" s="2">
        <v>8.25</v>
      </c>
      <c r="I52" s="2">
        <f t="shared" si="7"/>
        <v>-3.2699999999999996</v>
      </c>
      <c r="J52" s="2" t="s">
        <v>120</v>
      </c>
      <c r="K52" s="2" t="s">
        <v>121</v>
      </c>
      <c r="L52" s="2" t="s">
        <v>94</v>
      </c>
      <c r="M52" s="2" t="s">
        <v>94</v>
      </c>
      <c r="N52" s="2">
        <v>31</v>
      </c>
      <c r="O52" s="2" t="s">
        <v>505</v>
      </c>
      <c r="P52" s="2" t="s">
        <v>485</v>
      </c>
      <c r="Q52" s="2">
        <v>40.68</v>
      </c>
      <c r="R52" s="4">
        <v>217.5</v>
      </c>
      <c r="S52" s="4">
        <v>4.0490000000000004</v>
      </c>
      <c r="T52" s="4">
        <v>-2.3639999999999999</v>
      </c>
      <c r="U52" s="4">
        <v>6.6929999999999996</v>
      </c>
      <c r="V52" s="4">
        <v>77.31</v>
      </c>
      <c r="W52" s="4">
        <v>279.7</v>
      </c>
      <c r="X52" s="4">
        <v>682.8</v>
      </c>
      <c r="Y52" s="4">
        <v>269.2</v>
      </c>
    </row>
    <row r="53" spans="1:25" x14ac:dyDescent="0.3">
      <c r="A53" s="2">
        <v>52</v>
      </c>
      <c r="B53" s="2" t="s">
        <v>139</v>
      </c>
      <c r="C53" s="2" t="s">
        <v>140</v>
      </c>
      <c r="D53" s="2" t="s">
        <v>119</v>
      </c>
      <c r="E53" s="2">
        <v>411</v>
      </c>
      <c r="H53" s="2">
        <v>6.5</v>
      </c>
      <c r="I53" s="2">
        <f t="shared" si="7"/>
        <v>-1.5199999999999996</v>
      </c>
      <c r="J53" s="2" t="s">
        <v>120</v>
      </c>
      <c r="K53" s="2" t="s">
        <v>121</v>
      </c>
      <c r="L53" s="2" t="s">
        <v>94</v>
      </c>
      <c r="M53" s="2" t="s">
        <v>94</v>
      </c>
      <c r="N53" s="2">
        <v>31</v>
      </c>
      <c r="O53" s="2" t="s">
        <v>505</v>
      </c>
      <c r="P53" s="2" t="s">
        <v>485</v>
      </c>
      <c r="R53" s="4">
        <v>112.4</v>
      </c>
      <c r="S53" s="4">
        <v>3.387</v>
      </c>
      <c r="T53" s="4">
        <v>-2.633</v>
      </c>
      <c r="U53" s="4">
        <v>7.2210000000000001</v>
      </c>
      <c r="V53" s="4">
        <v>26.87</v>
      </c>
      <c r="W53" s="4">
        <v>158.9</v>
      </c>
      <c r="X53" s="4">
        <v>240.4</v>
      </c>
      <c r="Y53" s="4">
        <v>168.9</v>
      </c>
    </row>
    <row r="54" spans="1:25" x14ac:dyDescent="0.3">
      <c r="A54" s="2">
        <v>53</v>
      </c>
      <c r="B54" s="2" t="s">
        <v>141</v>
      </c>
      <c r="C54" s="2" t="s">
        <v>142</v>
      </c>
      <c r="D54" s="2" t="s">
        <v>119</v>
      </c>
      <c r="E54" s="2">
        <v>411</v>
      </c>
      <c r="H54" s="2">
        <v>7.8</v>
      </c>
      <c r="I54" s="2">
        <f t="shared" si="7"/>
        <v>-2.8199999999999994</v>
      </c>
      <c r="J54" s="2" t="s">
        <v>120</v>
      </c>
      <c r="K54" s="2" t="s">
        <v>121</v>
      </c>
      <c r="L54" s="2" t="s">
        <v>94</v>
      </c>
      <c r="M54" s="2" t="s">
        <v>94</v>
      </c>
      <c r="N54" s="2">
        <v>31</v>
      </c>
      <c r="O54" s="2" t="s">
        <v>505</v>
      </c>
      <c r="P54" s="2" t="s">
        <v>485</v>
      </c>
      <c r="R54" s="4">
        <v>126.8</v>
      </c>
      <c r="S54" s="4">
        <v>3.0960000000000001</v>
      </c>
      <c r="T54" s="4">
        <v>-2.6880000000000002</v>
      </c>
      <c r="U54" s="4">
        <v>8.3350000000000009</v>
      </c>
      <c r="V54" s="4">
        <v>43.06</v>
      </c>
      <c r="W54" s="4">
        <v>163.9</v>
      </c>
      <c r="X54" s="4">
        <v>294</v>
      </c>
      <c r="Y54" s="4">
        <v>168.9</v>
      </c>
    </row>
    <row r="55" spans="1:25" x14ac:dyDescent="0.3">
      <c r="A55" s="2">
        <v>54</v>
      </c>
      <c r="B55" s="2" t="s">
        <v>143</v>
      </c>
      <c r="C55" s="2" t="s">
        <v>127</v>
      </c>
      <c r="D55" s="2" t="s">
        <v>119</v>
      </c>
      <c r="E55" s="2">
        <v>411</v>
      </c>
      <c r="F55" s="2">
        <v>17.5</v>
      </c>
      <c r="G55" s="2">
        <v>18</v>
      </c>
      <c r="H55" s="2">
        <f>(F55+G55)/2</f>
        <v>17.75</v>
      </c>
      <c r="I55" s="2">
        <f t="shared" si="7"/>
        <v>-12.77</v>
      </c>
      <c r="J55" s="2" t="s">
        <v>144</v>
      </c>
      <c r="K55" s="2" t="s">
        <v>121</v>
      </c>
      <c r="L55" s="2" t="s">
        <v>97</v>
      </c>
      <c r="M55" s="2" t="s">
        <v>125</v>
      </c>
      <c r="N55" s="2">
        <v>23</v>
      </c>
      <c r="O55" s="2" t="s">
        <v>503</v>
      </c>
      <c r="P55" s="2" t="s">
        <v>485</v>
      </c>
      <c r="R55" s="4">
        <v>221.8</v>
      </c>
      <c r="S55" s="4">
        <v>2.1259999999999999</v>
      </c>
      <c r="T55" s="4">
        <v>-4.1970000000000001</v>
      </c>
      <c r="U55" s="4">
        <v>24.63</v>
      </c>
      <c r="V55" s="4">
        <v>146.80000000000001</v>
      </c>
      <c r="W55" s="4">
        <v>243.7</v>
      </c>
      <c r="X55" s="4">
        <v>393.1</v>
      </c>
      <c r="Y55" s="4">
        <v>245.2</v>
      </c>
    </row>
    <row r="56" spans="1:25" x14ac:dyDescent="0.3">
      <c r="A56" s="2">
        <v>55</v>
      </c>
      <c r="B56" s="2" t="s">
        <v>145</v>
      </c>
      <c r="C56" s="2" t="s">
        <v>142</v>
      </c>
      <c r="D56" s="2" t="s">
        <v>119</v>
      </c>
      <c r="E56" s="2">
        <v>411</v>
      </c>
      <c r="F56" s="2">
        <v>7.5</v>
      </c>
      <c r="G56" s="2">
        <v>8</v>
      </c>
      <c r="H56" s="2">
        <f t="shared" ref="H56:H76" si="8">(F56+G56)/2</f>
        <v>7.75</v>
      </c>
      <c r="I56" s="2">
        <f t="shared" si="7"/>
        <v>-2.7699999999999996</v>
      </c>
      <c r="J56" s="2" t="s">
        <v>144</v>
      </c>
      <c r="K56" s="2" t="s">
        <v>121</v>
      </c>
      <c r="L56" s="2" t="s">
        <v>94</v>
      </c>
      <c r="M56" s="2" t="s">
        <v>94</v>
      </c>
      <c r="N56" s="2">
        <v>31</v>
      </c>
      <c r="O56" s="2" t="s">
        <v>505</v>
      </c>
      <c r="P56" s="2" t="s">
        <v>485</v>
      </c>
      <c r="R56" s="4">
        <v>115.7</v>
      </c>
      <c r="S56" s="4">
        <v>3.524</v>
      </c>
      <c r="T56" s="4">
        <v>-2.4119999999999999</v>
      </c>
      <c r="U56" s="4">
        <v>6.2320000000000002</v>
      </c>
      <c r="V56" s="4">
        <v>22.55</v>
      </c>
      <c r="W56" s="4">
        <v>162.1</v>
      </c>
      <c r="X56" s="4">
        <v>296.60000000000002</v>
      </c>
      <c r="Y56" s="4">
        <v>168.9</v>
      </c>
    </row>
    <row r="57" spans="1:25" x14ac:dyDescent="0.3">
      <c r="A57" s="2">
        <v>56</v>
      </c>
      <c r="B57" s="2" t="s">
        <v>146</v>
      </c>
      <c r="C57" s="5">
        <v>45627</v>
      </c>
      <c r="D57" s="2" t="s">
        <v>147</v>
      </c>
      <c r="E57" s="2">
        <v>416</v>
      </c>
      <c r="F57" s="2">
        <v>24.5</v>
      </c>
      <c r="G57" s="2">
        <v>25</v>
      </c>
      <c r="H57" s="2">
        <f t="shared" si="8"/>
        <v>24.75</v>
      </c>
      <c r="I57" s="2">
        <f>5.14-H57</f>
        <v>-19.61</v>
      </c>
      <c r="J57" s="2" t="s">
        <v>24</v>
      </c>
      <c r="K57" s="2" t="s">
        <v>121</v>
      </c>
      <c r="L57" s="2" t="s">
        <v>97</v>
      </c>
      <c r="M57" s="2" t="s">
        <v>122</v>
      </c>
      <c r="N57" s="2">
        <v>22</v>
      </c>
      <c r="O57" s="2" t="s">
        <v>503</v>
      </c>
      <c r="P57" s="2" t="s">
        <v>485</v>
      </c>
      <c r="R57" s="4">
        <v>185.5</v>
      </c>
      <c r="S57" s="4">
        <v>2.573</v>
      </c>
      <c r="T57" s="4">
        <v>-3.1070000000000002</v>
      </c>
      <c r="U57" s="4">
        <v>16.41</v>
      </c>
      <c r="V57" s="4">
        <v>113.1</v>
      </c>
      <c r="W57" s="4">
        <v>201</v>
      </c>
      <c r="X57" s="4">
        <v>371.3</v>
      </c>
      <c r="Y57" s="4">
        <v>203.5</v>
      </c>
    </row>
    <row r="58" spans="1:25" x14ac:dyDescent="0.3">
      <c r="A58" s="2">
        <v>57</v>
      </c>
      <c r="B58" s="2" t="s">
        <v>148</v>
      </c>
      <c r="C58" s="5">
        <v>45261</v>
      </c>
      <c r="D58" s="2" t="s">
        <v>147</v>
      </c>
      <c r="E58" s="2">
        <v>416</v>
      </c>
      <c r="F58" s="2">
        <v>23</v>
      </c>
      <c r="G58" s="2">
        <v>23.5</v>
      </c>
      <c r="H58" s="2">
        <f t="shared" si="8"/>
        <v>23.25</v>
      </c>
      <c r="I58" s="2">
        <f t="shared" ref="I58:I76" si="9">5.14-H58</f>
        <v>-18.11</v>
      </c>
      <c r="J58" s="2" t="s">
        <v>24</v>
      </c>
      <c r="K58" s="2" t="s">
        <v>121</v>
      </c>
      <c r="L58" s="2" t="s">
        <v>97</v>
      </c>
      <c r="M58" s="2" t="s">
        <v>122</v>
      </c>
      <c r="N58" s="2">
        <v>22</v>
      </c>
      <c r="O58" s="2" t="s">
        <v>503</v>
      </c>
      <c r="P58" s="2" t="s">
        <v>485</v>
      </c>
      <c r="R58" s="4">
        <v>95.95</v>
      </c>
      <c r="S58" s="4">
        <v>5.0010000000000003</v>
      </c>
      <c r="T58" s="4">
        <v>-1.968</v>
      </c>
      <c r="U58" s="4">
        <v>3.0550000000000002</v>
      </c>
      <c r="V58" s="4">
        <v>6.077</v>
      </c>
      <c r="W58" s="4">
        <v>171.9</v>
      </c>
      <c r="X58" s="4">
        <v>300.2</v>
      </c>
      <c r="Y58" s="4">
        <v>185.4</v>
      </c>
    </row>
    <row r="59" spans="1:25" x14ac:dyDescent="0.3">
      <c r="A59" s="2">
        <v>58</v>
      </c>
      <c r="B59" s="2" t="s">
        <v>149</v>
      </c>
      <c r="C59" s="5">
        <v>43435</v>
      </c>
      <c r="D59" s="2" t="s">
        <v>147</v>
      </c>
      <c r="E59" s="2">
        <v>416</v>
      </c>
      <c r="F59" s="2">
        <v>20.5</v>
      </c>
      <c r="G59" s="2">
        <v>21</v>
      </c>
      <c r="H59" s="2">
        <f t="shared" si="8"/>
        <v>20.75</v>
      </c>
      <c r="I59" s="2">
        <f t="shared" si="9"/>
        <v>-15.61</v>
      </c>
      <c r="J59" s="2" t="s">
        <v>24</v>
      </c>
      <c r="K59" s="2" t="s">
        <v>121</v>
      </c>
      <c r="L59" s="2" t="s">
        <v>97</v>
      </c>
      <c r="M59" s="2" t="s">
        <v>125</v>
      </c>
      <c r="N59" s="2">
        <v>23</v>
      </c>
      <c r="O59" s="2" t="s">
        <v>503</v>
      </c>
      <c r="P59" s="2" t="s">
        <v>485</v>
      </c>
      <c r="R59" s="4">
        <v>196.5</v>
      </c>
      <c r="S59" s="4">
        <v>2.222</v>
      </c>
      <c r="T59" s="4">
        <v>-4.6260000000000003</v>
      </c>
      <c r="U59" s="4">
        <v>28.23</v>
      </c>
      <c r="V59" s="4">
        <v>132.6</v>
      </c>
      <c r="W59" s="4">
        <v>216.7</v>
      </c>
      <c r="X59" s="4">
        <v>352.9</v>
      </c>
      <c r="Y59" s="4">
        <v>223.4</v>
      </c>
    </row>
    <row r="60" spans="1:25" x14ac:dyDescent="0.3">
      <c r="A60" s="2">
        <v>59</v>
      </c>
      <c r="B60" s="2" t="s">
        <v>150</v>
      </c>
      <c r="C60" s="5">
        <v>43070</v>
      </c>
      <c r="D60" s="2" t="s">
        <v>147</v>
      </c>
      <c r="E60" s="2">
        <v>416</v>
      </c>
      <c r="F60" s="2">
        <v>20</v>
      </c>
      <c r="G60" s="2">
        <v>20.5</v>
      </c>
      <c r="H60" s="2">
        <f t="shared" si="8"/>
        <v>20.25</v>
      </c>
      <c r="I60" s="2">
        <f t="shared" si="9"/>
        <v>-15.11</v>
      </c>
      <c r="J60" s="2" t="s">
        <v>24</v>
      </c>
      <c r="K60" s="2" t="s">
        <v>121</v>
      </c>
      <c r="L60" s="2" t="s">
        <v>97</v>
      </c>
      <c r="M60" s="2" t="s">
        <v>125</v>
      </c>
      <c r="N60" s="2">
        <v>23</v>
      </c>
      <c r="O60" s="2" t="s">
        <v>503</v>
      </c>
      <c r="P60" s="2" t="s">
        <v>485</v>
      </c>
      <c r="R60" s="4">
        <v>196.8</v>
      </c>
      <c r="S60" s="4">
        <v>2.3759999999999999</v>
      </c>
      <c r="T60" s="4">
        <v>-4.3019999999999996</v>
      </c>
      <c r="U60" s="4">
        <v>23.98</v>
      </c>
      <c r="V60" s="4">
        <v>131.5</v>
      </c>
      <c r="W60" s="4">
        <v>221</v>
      </c>
      <c r="X60" s="4">
        <v>367.4</v>
      </c>
      <c r="Y60" s="4">
        <v>223.4</v>
      </c>
    </row>
    <row r="61" spans="1:25" x14ac:dyDescent="0.3">
      <c r="A61" s="2">
        <v>60</v>
      </c>
      <c r="B61" s="2" t="s">
        <v>151</v>
      </c>
      <c r="C61" s="5">
        <v>41974</v>
      </c>
      <c r="D61" s="2" t="s">
        <v>147</v>
      </c>
      <c r="E61" s="2">
        <v>416</v>
      </c>
      <c r="F61" s="2">
        <v>18</v>
      </c>
      <c r="G61" s="2">
        <v>18.5</v>
      </c>
      <c r="H61" s="2">
        <f t="shared" si="8"/>
        <v>18.25</v>
      </c>
      <c r="I61" s="2">
        <f t="shared" si="9"/>
        <v>-13.11</v>
      </c>
      <c r="J61" s="2" t="s">
        <v>24</v>
      </c>
      <c r="K61" s="2" t="s">
        <v>121</v>
      </c>
      <c r="L61" s="2" t="s">
        <v>97</v>
      </c>
      <c r="M61" s="2" t="s">
        <v>125</v>
      </c>
      <c r="N61" s="2">
        <v>23</v>
      </c>
      <c r="O61" s="2" t="s">
        <v>503</v>
      </c>
      <c r="P61" s="2" t="s">
        <v>485</v>
      </c>
      <c r="R61" s="4">
        <v>209.8</v>
      </c>
      <c r="S61" s="4">
        <v>2.415</v>
      </c>
      <c r="T61" s="4">
        <v>-4.2039999999999997</v>
      </c>
      <c r="U61" s="4">
        <v>23.42</v>
      </c>
      <c r="V61" s="4">
        <v>139.1</v>
      </c>
      <c r="W61" s="4">
        <v>237</v>
      </c>
      <c r="X61" s="4">
        <v>385.1</v>
      </c>
      <c r="Y61" s="4">
        <v>245.2</v>
      </c>
    </row>
    <row r="62" spans="1:25" x14ac:dyDescent="0.3">
      <c r="A62" s="2">
        <v>61</v>
      </c>
      <c r="B62" s="2" t="s">
        <v>152</v>
      </c>
      <c r="C62" s="5">
        <v>41609</v>
      </c>
      <c r="D62" s="2" t="s">
        <v>147</v>
      </c>
      <c r="E62" s="2">
        <v>416</v>
      </c>
      <c r="F62" s="2">
        <v>17.5</v>
      </c>
      <c r="G62" s="2">
        <v>18</v>
      </c>
      <c r="H62" s="2">
        <f t="shared" si="8"/>
        <v>17.75</v>
      </c>
      <c r="I62" s="2">
        <f t="shared" si="9"/>
        <v>-12.61</v>
      </c>
      <c r="J62" s="2" t="s">
        <v>24</v>
      </c>
      <c r="K62" s="2" t="s">
        <v>121</v>
      </c>
      <c r="L62" s="2" t="s">
        <v>97</v>
      </c>
      <c r="M62" s="2" t="s">
        <v>125</v>
      </c>
      <c r="N62" s="2">
        <v>23</v>
      </c>
      <c r="O62" s="2" t="s">
        <v>503</v>
      </c>
      <c r="P62" s="2" t="s">
        <v>485</v>
      </c>
      <c r="R62" s="4">
        <v>226.1</v>
      </c>
      <c r="S62" s="4">
        <v>2.1869999999999998</v>
      </c>
      <c r="T62" s="4">
        <v>-4.8940000000000001</v>
      </c>
      <c r="U62" s="4">
        <v>32.299999999999997</v>
      </c>
      <c r="V62" s="4">
        <v>152.30000000000001</v>
      </c>
      <c r="W62" s="4">
        <v>247.3</v>
      </c>
      <c r="X62" s="4">
        <v>395.9</v>
      </c>
      <c r="Y62" s="4">
        <v>245.2</v>
      </c>
    </row>
    <row r="63" spans="1:25" x14ac:dyDescent="0.3">
      <c r="A63" s="2">
        <v>62</v>
      </c>
      <c r="B63" s="2" t="s">
        <v>153</v>
      </c>
      <c r="C63" s="5">
        <v>40513</v>
      </c>
      <c r="D63" s="2" t="s">
        <v>147</v>
      </c>
      <c r="E63" s="2">
        <v>416</v>
      </c>
      <c r="F63" s="2">
        <v>15</v>
      </c>
      <c r="G63" s="2">
        <v>15.5</v>
      </c>
      <c r="H63" s="2">
        <f t="shared" si="8"/>
        <v>15.25</v>
      </c>
      <c r="I63" s="2">
        <f t="shared" si="9"/>
        <v>-10.11</v>
      </c>
      <c r="J63" s="2" t="s">
        <v>24</v>
      </c>
      <c r="K63" s="2" t="s">
        <v>121</v>
      </c>
      <c r="L63" s="2" t="s">
        <v>97</v>
      </c>
      <c r="M63" s="2" t="s">
        <v>121</v>
      </c>
      <c r="N63" s="2">
        <v>24</v>
      </c>
      <c r="O63" s="2" t="s">
        <v>503</v>
      </c>
      <c r="P63" s="2" t="s">
        <v>485</v>
      </c>
      <c r="R63" s="4">
        <v>77.319999999999993</v>
      </c>
      <c r="S63" s="4">
        <v>6.5410000000000004</v>
      </c>
      <c r="T63" s="4">
        <v>-1.546</v>
      </c>
      <c r="U63" s="4">
        <v>12.17</v>
      </c>
      <c r="V63" s="4">
        <v>25.04</v>
      </c>
      <c r="W63" s="4">
        <v>178.3</v>
      </c>
      <c r="X63" s="4">
        <v>306.8</v>
      </c>
      <c r="Y63" s="4">
        <v>203.5</v>
      </c>
    </row>
    <row r="64" spans="1:25" x14ac:dyDescent="0.3">
      <c r="A64" s="2">
        <v>63</v>
      </c>
      <c r="B64" s="2" t="s">
        <v>154</v>
      </c>
      <c r="C64" s="5">
        <v>40148</v>
      </c>
      <c r="D64" s="2" t="s">
        <v>147</v>
      </c>
      <c r="E64" s="2">
        <v>416</v>
      </c>
      <c r="F64" s="2">
        <v>14.5</v>
      </c>
      <c r="G64" s="2">
        <v>15</v>
      </c>
      <c r="H64" s="2">
        <f t="shared" si="8"/>
        <v>14.75</v>
      </c>
      <c r="I64" s="2">
        <f t="shared" si="9"/>
        <v>-9.61</v>
      </c>
      <c r="J64" s="2" t="s">
        <v>24</v>
      </c>
      <c r="K64" s="2" t="s">
        <v>121</v>
      </c>
      <c r="L64" s="2" t="s">
        <v>97</v>
      </c>
      <c r="M64" s="2" t="s">
        <v>121</v>
      </c>
      <c r="N64" s="2">
        <v>24</v>
      </c>
      <c r="O64" s="2" t="s">
        <v>503</v>
      </c>
      <c r="P64" s="2" t="s">
        <v>485</v>
      </c>
      <c r="R64" s="4">
        <v>86.99</v>
      </c>
      <c r="S64" s="4">
        <v>5.0709999999999997</v>
      </c>
      <c r="T64" s="4">
        <v>-1.524</v>
      </c>
      <c r="U64" s="4">
        <v>17.649999999999999</v>
      </c>
      <c r="V64" s="4">
        <v>64.36</v>
      </c>
      <c r="W64" s="4">
        <v>171.8</v>
      </c>
      <c r="X64" s="4">
        <v>321.60000000000002</v>
      </c>
      <c r="Y64" s="4">
        <v>223.4</v>
      </c>
    </row>
    <row r="65" spans="1:25" x14ac:dyDescent="0.3">
      <c r="A65" s="2">
        <v>64</v>
      </c>
      <c r="B65" s="2" t="s">
        <v>155</v>
      </c>
      <c r="C65" s="5">
        <v>39052</v>
      </c>
      <c r="D65" s="2" t="s">
        <v>147</v>
      </c>
      <c r="E65" s="2">
        <v>416</v>
      </c>
      <c r="F65" s="2">
        <v>13</v>
      </c>
      <c r="G65" s="2">
        <v>13.5</v>
      </c>
      <c r="H65" s="2">
        <f t="shared" si="8"/>
        <v>13.25</v>
      </c>
      <c r="I65" s="2">
        <f t="shared" si="9"/>
        <v>-8.11</v>
      </c>
      <c r="J65" s="2" t="s">
        <v>24</v>
      </c>
      <c r="K65" s="2" t="s">
        <v>121</v>
      </c>
      <c r="L65" s="2" t="s">
        <v>97</v>
      </c>
      <c r="M65" s="2" t="s">
        <v>121</v>
      </c>
      <c r="N65" s="2">
        <v>24</v>
      </c>
      <c r="O65" s="2" t="s">
        <v>503</v>
      </c>
      <c r="P65" s="2" t="s">
        <v>485</v>
      </c>
      <c r="R65" s="4">
        <v>68.75</v>
      </c>
      <c r="S65" s="4">
        <v>6.2830000000000004</v>
      </c>
      <c r="T65" s="4">
        <v>-1.083</v>
      </c>
      <c r="U65" s="4">
        <v>0.33700000000000002</v>
      </c>
      <c r="V65" s="4">
        <v>37.07</v>
      </c>
      <c r="W65" s="4">
        <v>156.9</v>
      </c>
      <c r="X65" s="4">
        <v>359.5</v>
      </c>
      <c r="Y65" s="4">
        <v>223.4</v>
      </c>
    </row>
    <row r="66" spans="1:25" x14ac:dyDescent="0.3">
      <c r="A66" s="2">
        <v>65</v>
      </c>
      <c r="B66" s="2" t="s">
        <v>156</v>
      </c>
      <c r="C66" s="5">
        <v>38687</v>
      </c>
      <c r="D66" s="2" t="s">
        <v>147</v>
      </c>
      <c r="E66" s="2">
        <v>416</v>
      </c>
      <c r="F66" s="2">
        <v>12</v>
      </c>
      <c r="G66" s="2">
        <v>12.5</v>
      </c>
      <c r="H66" s="2">
        <f t="shared" si="8"/>
        <v>12.25</v>
      </c>
      <c r="I66" s="2">
        <f t="shared" si="9"/>
        <v>-7.11</v>
      </c>
      <c r="J66" s="2" t="s">
        <v>24</v>
      </c>
      <c r="K66" s="2" t="s">
        <v>121</v>
      </c>
      <c r="L66" s="2" t="s">
        <v>97</v>
      </c>
      <c r="M66" s="2" t="s">
        <v>121</v>
      </c>
      <c r="N66" s="2">
        <v>24</v>
      </c>
      <c r="O66" s="2" t="s">
        <v>503</v>
      </c>
      <c r="P66" s="2" t="s">
        <v>485</v>
      </c>
      <c r="R66" s="4">
        <v>64.430000000000007</v>
      </c>
      <c r="S66" s="4">
        <v>7.83</v>
      </c>
      <c r="T66" s="4">
        <v>-1.079</v>
      </c>
      <c r="U66" s="4">
        <v>-4.9500000000000002E-2</v>
      </c>
      <c r="V66" s="4">
        <v>20.92</v>
      </c>
      <c r="W66" s="4">
        <v>177.5</v>
      </c>
      <c r="X66" s="4">
        <v>374</v>
      </c>
      <c r="Y66" s="4">
        <v>223.4</v>
      </c>
    </row>
    <row r="67" spans="1:25" x14ac:dyDescent="0.3">
      <c r="A67" s="2">
        <v>66</v>
      </c>
      <c r="B67" s="2" t="s">
        <v>157</v>
      </c>
      <c r="C67" s="5">
        <v>38322</v>
      </c>
      <c r="D67" s="2" t="s">
        <v>147</v>
      </c>
      <c r="E67" s="2">
        <v>416</v>
      </c>
      <c r="F67" s="2">
        <v>11.5</v>
      </c>
      <c r="G67" s="2">
        <v>12</v>
      </c>
      <c r="H67" s="2">
        <f t="shared" si="8"/>
        <v>11.75</v>
      </c>
      <c r="I67" s="2">
        <f t="shared" si="9"/>
        <v>-6.61</v>
      </c>
      <c r="J67" s="2" t="s">
        <v>24</v>
      </c>
      <c r="K67" s="2" t="s">
        <v>121</v>
      </c>
      <c r="L67" s="2" t="s">
        <v>97</v>
      </c>
      <c r="M67" s="2" t="s">
        <v>121</v>
      </c>
      <c r="N67" s="2">
        <v>24</v>
      </c>
      <c r="O67" s="2" t="s">
        <v>503</v>
      </c>
      <c r="P67" s="2" t="s">
        <v>485</v>
      </c>
      <c r="R67" s="4">
        <v>187.4</v>
      </c>
      <c r="S67" s="4">
        <v>3.3279999999999998</v>
      </c>
      <c r="T67" s="4">
        <v>-2.9609999999999999</v>
      </c>
      <c r="U67" s="4">
        <v>9.6609999999999996</v>
      </c>
      <c r="V67" s="4">
        <v>88.12</v>
      </c>
      <c r="W67" s="4">
        <v>244.8</v>
      </c>
      <c r="X67" s="4">
        <v>440.8</v>
      </c>
      <c r="Y67" s="4">
        <v>245.2</v>
      </c>
    </row>
    <row r="68" spans="1:25" x14ac:dyDescent="0.3">
      <c r="A68" s="2">
        <v>67</v>
      </c>
      <c r="B68" s="2" t="s">
        <v>158</v>
      </c>
      <c r="C68" s="5">
        <v>37956</v>
      </c>
      <c r="D68" s="2" t="s">
        <v>147</v>
      </c>
      <c r="E68" s="2">
        <v>416</v>
      </c>
      <c r="F68" s="2">
        <v>11</v>
      </c>
      <c r="G68" s="2">
        <v>11.5</v>
      </c>
      <c r="H68" s="2">
        <f t="shared" si="8"/>
        <v>11.25</v>
      </c>
      <c r="I68" s="2">
        <f t="shared" si="9"/>
        <v>-6.11</v>
      </c>
      <c r="J68" s="2" t="s">
        <v>24</v>
      </c>
      <c r="K68" s="2" t="s">
        <v>121</v>
      </c>
      <c r="L68" s="2" t="s">
        <v>97</v>
      </c>
      <c r="M68" s="2" t="s">
        <v>121</v>
      </c>
      <c r="N68" s="2">
        <v>24</v>
      </c>
      <c r="O68" s="2" t="s">
        <v>503</v>
      </c>
      <c r="P68" s="2" t="s">
        <v>485</v>
      </c>
      <c r="Q68" s="2">
        <v>51.41</v>
      </c>
      <c r="R68" s="4">
        <v>246.9</v>
      </c>
      <c r="S68" s="4">
        <v>4.0819999999999999</v>
      </c>
      <c r="T68" s="4">
        <v>-2.306</v>
      </c>
      <c r="U68" s="4">
        <v>7.2380000000000004</v>
      </c>
      <c r="V68" s="4">
        <v>112.4</v>
      </c>
      <c r="W68" s="4">
        <v>282.39999999999998</v>
      </c>
      <c r="X68" s="4">
        <v>1047</v>
      </c>
      <c r="Y68" s="4">
        <v>245.2</v>
      </c>
    </row>
    <row r="69" spans="1:25" x14ac:dyDescent="0.3">
      <c r="A69" s="2">
        <v>68</v>
      </c>
      <c r="B69" s="2" t="s">
        <v>159</v>
      </c>
      <c r="C69" s="5">
        <v>37591</v>
      </c>
      <c r="D69" s="2" t="s">
        <v>147</v>
      </c>
      <c r="E69" s="2">
        <v>416</v>
      </c>
      <c r="F69" s="2">
        <v>10.5</v>
      </c>
      <c r="G69" s="2">
        <v>11</v>
      </c>
      <c r="H69" s="2">
        <f t="shared" si="8"/>
        <v>10.75</v>
      </c>
      <c r="I69" s="2">
        <f t="shared" si="9"/>
        <v>-5.61</v>
      </c>
      <c r="J69" s="2" t="s">
        <v>24</v>
      </c>
      <c r="K69" s="2" t="s">
        <v>121</v>
      </c>
      <c r="L69" s="2" t="s">
        <v>97</v>
      </c>
      <c r="M69" s="2" t="s">
        <v>121</v>
      </c>
      <c r="N69" s="2">
        <v>24</v>
      </c>
      <c r="O69" s="2" t="s">
        <v>503</v>
      </c>
      <c r="P69" s="2" t="s">
        <v>485</v>
      </c>
      <c r="Q69" s="2">
        <v>61.01</v>
      </c>
      <c r="R69" s="4">
        <v>146</v>
      </c>
      <c r="S69" s="4">
        <v>6.5949999999999998</v>
      </c>
      <c r="T69" s="4">
        <v>-1.7</v>
      </c>
      <c r="U69" s="4">
        <v>24.5</v>
      </c>
      <c r="V69" s="4">
        <v>59.2</v>
      </c>
      <c r="W69" s="4">
        <v>244.2</v>
      </c>
      <c r="X69" s="4">
        <v>747.5</v>
      </c>
      <c r="Y69" s="4">
        <v>245.2</v>
      </c>
    </row>
    <row r="70" spans="1:25" x14ac:dyDescent="0.3">
      <c r="A70" s="2">
        <v>69</v>
      </c>
      <c r="B70" s="2" t="s">
        <v>160</v>
      </c>
      <c r="C70" s="5">
        <v>37591</v>
      </c>
      <c r="D70" s="2" t="s">
        <v>147</v>
      </c>
      <c r="E70" s="2">
        <v>416</v>
      </c>
      <c r="F70" s="2">
        <v>10.5</v>
      </c>
      <c r="G70" s="2">
        <v>11</v>
      </c>
      <c r="H70" s="2">
        <f t="shared" si="8"/>
        <v>10.75</v>
      </c>
      <c r="I70" s="2">
        <f t="shared" si="9"/>
        <v>-5.61</v>
      </c>
      <c r="J70" s="2" t="s">
        <v>24</v>
      </c>
      <c r="K70" s="2" t="s">
        <v>121</v>
      </c>
      <c r="L70" s="2" t="s">
        <v>97</v>
      </c>
      <c r="M70" s="2" t="s">
        <v>121</v>
      </c>
      <c r="N70" s="2">
        <v>24</v>
      </c>
      <c r="O70" s="2" t="s">
        <v>503</v>
      </c>
      <c r="P70" s="2" t="s">
        <v>485</v>
      </c>
      <c r="Q70" s="2">
        <v>57.87</v>
      </c>
      <c r="R70" s="4">
        <v>155.5</v>
      </c>
      <c r="S70" s="4">
        <v>6.923</v>
      </c>
      <c r="T70" s="4">
        <v>-1.635</v>
      </c>
      <c r="U70" s="4">
        <v>22.64</v>
      </c>
      <c r="V70" s="4">
        <v>59.15</v>
      </c>
      <c r="W70" s="4">
        <v>251.4</v>
      </c>
      <c r="X70" s="4">
        <v>1081</v>
      </c>
      <c r="Y70" s="4">
        <v>245.2</v>
      </c>
    </row>
    <row r="71" spans="1:25" x14ac:dyDescent="0.3">
      <c r="A71" s="2">
        <v>70</v>
      </c>
      <c r="B71" s="2" t="s">
        <v>161</v>
      </c>
      <c r="C71" s="5">
        <v>37226</v>
      </c>
      <c r="D71" s="2" t="s">
        <v>147</v>
      </c>
      <c r="E71" s="2">
        <v>416</v>
      </c>
      <c r="F71" s="2">
        <v>9.25</v>
      </c>
      <c r="G71" s="2">
        <v>9.5</v>
      </c>
      <c r="H71" s="2">
        <f t="shared" si="8"/>
        <v>9.375</v>
      </c>
      <c r="I71" s="2">
        <f t="shared" si="9"/>
        <v>-4.2350000000000003</v>
      </c>
      <c r="J71" s="2" t="s">
        <v>24</v>
      </c>
      <c r="K71" s="2" t="s">
        <v>121</v>
      </c>
      <c r="L71" s="2" t="s">
        <v>97</v>
      </c>
      <c r="M71" s="2" t="s">
        <v>121</v>
      </c>
      <c r="N71" s="2">
        <v>24</v>
      </c>
      <c r="O71" s="2" t="s">
        <v>503</v>
      </c>
      <c r="P71" s="2" t="s">
        <v>485</v>
      </c>
      <c r="Q71" s="2">
        <v>13.66</v>
      </c>
      <c r="R71" s="4">
        <v>75.099999999999994</v>
      </c>
      <c r="S71" s="4">
        <v>8.423</v>
      </c>
      <c r="T71" s="4">
        <v>-1.181</v>
      </c>
      <c r="U71" s="4">
        <v>0.23899999999999999</v>
      </c>
      <c r="V71" s="4">
        <v>17.62</v>
      </c>
      <c r="W71" s="4">
        <v>195.3</v>
      </c>
      <c r="X71" s="4">
        <v>465.6</v>
      </c>
      <c r="Y71" s="4">
        <v>269.2</v>
      </c>
    </row>
    <row r="72" spans="1:25" x14ac:dyDescent="0.3">
      <c r="A72" s="2">
        <v>71</v>
      </c>
      <c r="B72" s="2" t="s">
        <v>162</v>
      </c>
      <c r="C72" s="5">
        <v>37226</v>
      </c>
      <c r="D72" s="2" t="s">
        <v>147</v>
      </c>
      <c r="E72" s="2">
        <v>416</v>
      </c>
      <c r="F72" s="2">
        <v>9.25</v>
      </c>
      <c r="G72" s="2">
        <v>9.5</v>
      </c>
      <c r="H72" s="2">
        <f t="shared" si="8"/>
        <v>9.375</v>
      </c>
      <c r="I72" s="2">
        <f t="shared" si="9"/>
        <v>-4.2350000000000003</v>
      </c>
      <c r="J72" s="2" t="s">
        <v>24</v>
      </c>
      <c r="K72" s="2" t="s">
        <v>121</v>
      </c>
      <c r="L72" s="2" t="s">
        <v>97</v>
      </c>
      <c r="M72" s="2" t="s">
        <v>121</v>
      </c>
      <c r="N72" s="2">
        <v>24</v>
      </c>
      <c r="O72" s="2" t="s">
        <v>503</v>
      </c>
      <c r="P72" s="2" t="s">
        <v>485</v>
      </c>
      <c r="Q72" s="2">
        <v>13.64</v>
      </c>
      <c r="R72" s="4">
        <v>95.19</v>
      </c>
      <c r="S72" s="4">
        <v>8.7379999999999995</v>
      </c>
      <c r="T72" s="4">
        <v>-1.2190000000000001</v>
      </c>
      <c r="U72" s="4">
        <v>0.49199999999999999</v>
      </c>
      <c r="V72" s="4">
        <v>19.64</v>
      </c>
      <c r="W72" s="4">
        <v>217.5</v>
      </c>
      <c r="X72" s="4">
        <v>598.70000000000005</v>
      </c>
      <c r="Y72" s="4">
        <v>269.2</v>
      </c>
    </row>
    <row r="73" spans="1:25" x14ac:dyDescent="0.3">
      <c r="A73" s="2">
        <v>72</v>
      </c>
      <c r="B73" s="2" t="s">
        <v>163</v>
      </c>
      <c r="C73" s="5">
        <v>36861</v>
      </c>
      <c r="D73" s="2" t="s">
        <v>147</v>
      </c>
      <c r="E73" s="2">
        <v>416</v>
      </c>
      <c r="F73" s="2">
        <v>9</v>
      </c>
      <c r="G73" s="2">
        <v>9.25</v>
      </c>
      <c r="H73" s="2">
        <f t="shared" si="8"/>
        <v>9.125</v>
      </c>
      <c r="I73" s="2">
        <f t="shared" si="9"/>
        <v>-3.9850000000000003</v>
      </c>
      <c r="J73" s="2" t="s">
        <v>24</v>
      </c>
      <c r="K73" s="2" t="s">
        <v>121</v>
      </c>
      <c r="L73" s="2" t="s">
        <v>94</v>
      </c>
      <c r="M73" s="2" t="s">
        <v>94</v>
      </c>
      <c r="N73" s="2">
        <v>31</v>
      </c>
      <c r="O73" s="2" t="s">
        <v>505</v>
      </c>
      <c r="P73" s="2" t="s">
        <v>485</v>
      </c>
      <c r="Q73" s="2">
        <v>21.79</v>
      </c>
      <c r="R73" s="4">
        <v>181.5</v>
      </c>
      <c r="S73" s="4">
        <v>4.6180000000000003</v>
      </c>
      <c r="T73" s="4">
        <v>-2.0310000000000001</v>
      </c>
      <c r="U73" s="4">
        <v>5.258</v>
      </c>
      <c r="V73" s="4">
        <v>43.6</v>
      </c>
      <c r="W73" s="4">
        <v>223.2</v>
      </c>
      <c r="X73" s="4">
        <v>758.9</v>
      </c>
      <c r="Y73" s="4">
        <v>185.4</v>
      </c>
    </row>
    <row r="74" spans="1:25" x14ac:dyDescent="0.3">
      <c r="A74" s="2">
        <v>73</v>
      </c>
      <c r="B74" s="2" t="s">
        <v>164</v>
      </c>
      <c r="C74" s="5">
        <v>36495</v>
      </c>
      <c r="D74" s="2" t="s">
        <v>147</v>
      </c>
      <c r="E74" s="2">
        <v>416</v>
      </c>
      <c r="F74" s="2">
        <v>8.5</v>
      </c>
      <c r="G74" s="2">
        <v>9</v>
      </c>
      <c r="H74" s="2">
        <f t="shared" si="8"/>
        <v>8.75</v>
      </c>
      <c r="I74" s="2">
        <f t="shared" si="9"/>
        <v>-3.6100000000000003</v>
      </c>
      <c r="J74" s="2" t="s">
        <v>24</v>
      </c>
      <c r="K74" s="2" t="s">
        <v>121</v>
      </c>
      <c r="L74" s="2" t="s">
        <v>94</v>
      </c>
      <c r="M74" s="2" t="s">
        <v>94</v>
      </c>
      <c r="N74" s="2">
        <v>31</v>
      </c>
      <c r="O74" s="2" t="s">
        <v>505</v>
      </c>
      <c r="P74" s="2" t="s">
        <v>485</v>
      </c>
      <c r="Q74" s="2">
        <v>53.88</v>
      </c>
      <c r="R74" s="4">
        <v>232.2</v>
      </c>
      <c r="S74" s="4">
        <v>4.6239999999999997</v>
      </c>
      <c r="T74" s="4">
        <v>-2.13</v>
      </c>
      <c r="U74" s="4">
        <v>5.9660000000000002</v>
      </c>
      <c r="V74" s="4">
        <v>84.76</v>
      </c>
      <c r="W74" s="4">
        <v>274.8</v>
      </c>
      <c r="X74" s="4">
        <v>1133</v>
      </c>
      <c r="Y74" s="4">
        <v>185.4</v>
      </c>
    </row>
    <row r="75" spans="1:25" x14ac:dyDescent="0.3">
      <c r="A75" s="2">
        <v>74</v>
      </c>
      <c r="B75" s="2" t="s">
        <v>165</v>
      </c>
      <c r="C75" s="5">
        <v>36130</v>
      </c>
      <c r="D75" s="2" t="s">
        <v>147</v>
      </c>
      <c r="E75" s="2">
        <v>416</v>
      </c>
      <c r="F75" s="2">
        <v>8</v>
      </c>
      <c r="G75" s="2">
        <v>8.5</v>
      </c>
      <c r="H75" s="2">
        <f t="shared" si="8"/>
        <v>8.25</v>
      </c>
      <c r="I75" s="2">
        <f t="shared" si="9"/>
        <v>-3.1100000000000003</v>
      </c>
      <c r="J75" s="2" t="s">
        <v>24</v>
      </c>
      <c r="K75" s="2" t="s">
        <v>121</v>
      </c>
      <c r="L75" s="2" t="s">
        <v>94</v>
      </c>
      <c r="M75" s="2" t="s">
        <v>94</v>
      </c>
      <c r="N75" s="2">
        <v>31</v>
      </c>
      <c r="O75" s="2" t="s">
        <v>505</v>
      </c>
      <c r="P75" s="2" t="s">
        <v>485</v>
      </c>
      <c r="Q75" s="2">
        <v>48.2</v>
      </c>
      <c r="R75" s="4">
        <v>227.3</v>
      </c>
      <c r="S75" s="4">
        <v>4.1289999999999996</v>
      </c>
      <c r="T75" s="4">
        <v>-1.9259999999999999</v>
      </c>
      <c r="U75" s="4">
        <v>6.024</v>
      </c>
      <c r="V75" s="4">
        <v>94.49</v>
      </c>
      <c r="W75" s="4">
        <v>229.3</v>
      </c>
      <c r="X75" s="4">
        <v>1159</v>
      </c>
      <c r="Y75" s="4">
        <v>168.9</v>
      </c>
    </row>
    <row r="76" spans="1:25" x14ac:dyDescent="0.3">
      <c r="A76" s="2">
        <v>75</v>
      </c>
      <c r="B76" s="2" t="s">
        <v>166</v>
      </c>
      <c r="C76" s="5">
        <v>35765</v>
      </c>
      <c r="D76" s="2" t="s">
        <v>147</v>
      </c>
      <c r="E76" s="2">
        <v>416</v>
      </c>
      <c r="F76" s="2">
        <v>7.5</v>
      </c>
      <c r="G76" s="2">
        <v>8</v>
      </c>
      <c r="H76" s="2">
        <f t="shared" si="8"/>
        <v>7.75</v>
      </c>
      <c r="I76" s="2">
        <f t="shared" si="9"/>
        <v>-2.6100000000000003</v>
      </c>
      <c r="J76" s="2" t="s">
        <v>24</v>
      </c>
      <c r="K76" s="2" t="s">
        <v>121</v>
      </c>
      <c r="L76" s="2" t="s">
        <v>94</v>
      </c>
      <c r="M76" s="2" t="s">
        <v>94</v>
      </c>
      <c r="N76" s="2">
        <v>31</v>
      </c>
      <c r="O76" s="2" t="s">
        <v>505</v>
      </c>
      <c r="P76" s="2" t="s">
        <v>485</v>
      </c>
      <c r="R76" s="4">
        <v>150.4</v>
      </c>
      <c r="S76" s="4">
        <v>2.323</v>
      </c>
      <c r="T76" s="4">
        <v>-3.9220000000000002</v>
      </c>
      <c r="U76" s="4">
        <v>19.87</v>
      </c>
      <c r="V76" s="4">
        <v>105.6</v>
      </c>
      <c r="W76" s="4">
        <v>168.5</v>
      </c>
      <c r="X76" s="4">
        <v>261.60000000000002</v>
      </c>
      <c r="Y76" s="4">
        <v>168.9</v>
      </c>
    </row>
    <row r="77" spans="1:25" x14ac:dyDescent="0.3">
      <c r="A77" s="2">
        <v>76</v>
      </c>
      <c r="B77" s="2" t="s">
        <v>167</v>
      </c>
      <c r="C77" s="2" t="s">
        <v>168</v>
      </c>
      <c r="D77" s="2" t="s">
        <v>169</v>
      </c>
      <c r="E77" s="2">
        <v>412</v>
      </c>
      <c r="H77" s="2">
        <v>24.5</v>
      </c>
      <c r="I77" s="2">
        <f>5.34-H77</f>
        <v>-19.16</v>
      </c>
      <c r="J77" s="2" t="s">
        <v>120</v>
      </c>
      <c r="K77" s="2" t="s">
        <v>121</v>
      </c>
      <c r="L77" s="2" t="s">
        <v>97</v>
      </c>
      <c r="M77" s="2" t="s">
        <v>122</v>
      </c>
      <c r="N77" s="2">
        <v>22</v>
      </c>
      <c r="O77" s="2" t="s">
        <v>503</v>
      </c>
      <c r="P77" s="2" t="s">
        <v>485</v>
      </c>
      <c r="Q77" s="2">
        <v>0.67</v>
      </c>
      <c r="R77" s="4">
        <v>115.9</v>
      </c>
      <c r="S77" s="4">
        <v>3.0510000000000002</v>
      </c>
      <c r="T77" s="4">
        <v>-2.488</v>
      </c>
      <c r="U77" s="4">
        <v>71.98</v>
      </c>
      <c r="V77" s="4">
        <v>30.22</v>
      </c>
      <c r="W77" s="4">
        <v>158.4</v>
      </c>
      <c r="X77" s="4">
        <v>250.9</v>
      </c>
      <c r="Y77" s="4">
        <v>168.9</v>
      </c>
    </row>
    <row r="78" spans="1:25" x14ac:dyDescent="0.3">
      <c r="A78" s="2">
        <v>77</v>
      </c>
      <c r="B78" s="2" t="s">
        <v>170</v>
      </c>
      <c r="C78" s="2" t="s">
        <v>171</v>
      </c>
      <c r="D78" s="2" t="s">
        <v>169</v>
      </c>
      <c r="E78" s="2">
        <v>412</v>
      </c>
      <c r="H78" s="2">
        <v>22.5</v>
      </c>
      <c r="I78" s="2">
        <f t="shared" ref="I78:I89" si="10">5.34-H78</f>
        <v>-17.16</v>
      </c>
      <c r="J78" s="2" t="s">
        <v>120</v>
      </c>
      <c r="K78" s="2" t="s">
        <v>121</v>
      </c>
      <c r="L78" s="2" t="s">
        <v>97</v>
      </c>
      <c r="M78" s="2" t="s">
        <v>122</v>
      </c>
      <c r="N78" s="2">
        <v>22</v>
      </c>
      <c r="O78" s="2" t="s">
        <v>503</v>
      </c>
      <c r="P78" s="2" t="s">
        <v>485</v>
      </c>
      <c r="R78" s="4">
        <v>161.69999999999999</v>
      </c>
      <c r="S78" s="4">
        <v>2.9089999999999998</v>
      </c>
      <c r="T78" s="4">
        <v>-3.125</v>
      </c>
      <c r="U78" s="4">
        <v>11.12</v>
      </c>
      <c r="V78" s="4">
        <v>98.21</v>
      </c>
      <c r="W78" s="4">
        <v>201</v>
      </c>
      <c r="X78" s="4">
        <v>345.9</v>
      </c>
      <c r="Y78" s="4">
        <v>203.5</v>
      </c>
    </row>
    <row r="79" spans="1:25" x14ac:dyDescent="0.3">
      <c r="A79" s="2">
        <v>78</v>
      </c>
      <c r="B79" s="2" t="s">
        <v>172</v>
      </c>
      <c r="C79" s="2" t="s">
        <v>173</v>
      </c>
      <c r="D79" s="2" t="s">
        <v>169</v>
      </c>
      <c r="E79" s="2">
        <v>412</v>
      </c>
      <c r="H79" s="2">
        <v>19.5</v>
      </c>
      <c r="I79" s="2">
        <f t="shared" si="10"/>
        <v>-14.16</v>
      </c>
      <c r="J79" s="2" t="s">
        <v>120</v>
      </c>
      <c r="K79" s="2" t="s">
        <v>121</v>
      </c>
      <c r="L79" s="2" t="s">
        <v>97</v>
      </c>
      <c r="M79" s="2" t="s">
        <v>125</v>
      </c>
      <c r="N79" s="2">
        <v>23</v>
      </c>
      <c r="O79" s="2" t="s">
        <v>503</v>
      </c>
      <c r="P79" s="2" t="s">
        <v>485</v>
      </c>
      <c r="R79" s="4">
        <v>190</v>
      </c>
      <c r="S79" s="4">
        <v>2.1829999999999998</v>
      </c>
      <c r="T79" s="4">
        <v>-4.2359999999999998</v>
      </c>
      <c r="U79" s="4">
        <v>24.11</v>
      </c>
      <c r="V79" s="4">
        <v>126.9</v>
      </c>
      <c r="W79" s="4">
        <v>210.4</v>
      </c>
      <c r="X79" s="4">
        <v>339.6</v>
      </c>
      <c r="Y79" s="4">
        <v>203.5</v>
      </c>
    </row>
    <row r="80" spans="1:25" x14ac:dyDescent="0.3">
      <c r="A80" s="2">
        <v>79</v>
      </c>
      <c r="B80" s="2" t="s">
        <v>174</v>
      </c>
      <c r="C80" s="2" t="s">
        <v>175</v>
      </c>
      <c r="D80" s="2" t="s">
        <v>169</v>
      </c>
      <c r="E80" s="2">
        <v>412</v>
      </c>
      <c r="H80" s="2">
        <v>14.8</v>
      </c>
      <c r="I80" s="2">
        <f t="shared" si="10"/>
        <v>-9.4600000000000009</v>
      </c>
      <c r="J80" s="2" t="s">
        <v>120</v>
      </c>
      <c r="K80" s="2" t="s">
        <v>121</v>
      </c>
      <c r="L80" s="2" t="s">
        <v>97</v>
      </c>
      <c r="M80" s="2" t="s">
        <v>121</v>
      </c>
      <c r="N80" s="2">
        <v>24</v>
      </c>
      <c r="O80" s="2" t="s">
        <v>503</v>
      </c>
      <c r="P80" s="2" t="s">
        <v>485</v>
      </c>
      <c r="R80" s="4">
        <v>145.9</v>
      </c>
      <c r="S80" s="4">
        <v>4.3540000000000001</v>
      </c>
      <c r="T80" s="4">
        <v>-2.0150000000000001</v>
      </c>
      <c r="U80" s="4">
        <v>3.734</v>
      </c>
      <c r="V80" s="4">
        <v>14.49</v>
      </c>
      <c r="W80" s="4">
        <v>248.5</v>
      </c>
      <c r="X80" s="4">
        <v>435.4</v>
      </c>
      <c r="Y80" s="4">
        <v>269.2</v>
      </c>
    </row>
    <row r="81" spans="1:25" x14ac:dyDescent="0.3">
      <c r="A81" s="2">
        <v>80</v>
      </c>
      <c r="B81" s="2" t="s">
        <v>176</v>
      </c>
      <c r="C81" s="2" t="s">
        <v>177</v>
      </c>
      <c r="D81" s="2" t="s">
        <v>169</v>
      </c>
      <c r="E81" s="2">
        <v>412</v>
      </c>
      <c r="H81" s="2">
        <v>13.8</v>
      </c>
      <c r="I81" s="2">
        <f t="shared" si="10"/>
        <v>-8.4600000000000009</v>
      </c>
      <c r="J81" s="2" t="s">
        <v>120</v>
      </c>
      <c r="K81" s="2" t="s">
        <v>121</v>
      </c>
      <c r="L81" s="2" t="s">
        <v>97</v>
      </c>
      <c r="M81" s="2" t="s">
        <v>121</v>
      </c>
      <c r="N81" s="2">
        <v>24</v>
      </c>
      <c r="O81" s="2" t="s">
        <v>503</v>
      </c>
      <c r="P81" s="2" t="s">
        <v>485</v>
      </c>
      <c r="Q81" s="2">
        <v>31.64</v>
      </c>
      <c r="R81" s="4">
        <v>169.2</v>
      </c>
      <c r="S81" s="4">
        <v>4.1790000000000003</v>
      </c>
      <c r="T81" s="4">
        <v>-2.0710000000000002</v>
      </c>
      <c r="U81" s="4">
        <v>4.4960000000000004</v>
      </c>
      <c r="V81" s="4">
        <v>20.97</v>
      </c>
      <c r="W81" s="4">
        <v>258</v>
      </c>
      <c r="X81" s="4">
        <v>482.8</v>
      </c>
      <c r="Y81" s="4">
        <v>269.2</v>
      </c>
    </row>
    <row r="82" spans="1:25" x14ac:dyDescent="0.3">
      <c r="A82" s="2">
        <v>81</v>
      </c>
      <c r="B82" s="2" t="s">
        <v>178</v>
      </c>
      <c r="C82" s="2" t="s">
        <v>179</v>
      </c>
      <c r="D82" s="2" t="s">
        <v>169</v>
      </c>
      <c r="E82" s="2">
        <v>412</v>
      </c>
      <c r="H82" s="2">
        <v>12.5</v>
      </c>
      <c r="I82" s="2">
        <f t="shared" si="10"/>
        <v>-7.16</v>
      </c>
      <c r="J82" s="2" t="s">
        <v>120</v>
      </c>
      <c r="K82" s="2" t="s">
        <v>121</v>
      </c>
      <c r="L82" s="2" t="s">
        <v>94</v>
      </c>
      <c r="M82" s="2" t="s">
        <v>94</v>
      </c>
      <c r="N82" s="2">
        <v>31</v>
      </c>
      <c r="O82" s="2" t="s">
        <v>505</v>
      </c>
      <c r="P82" s="2" t="s">
        <v>485</v>
      </c>
      <c r="Q82" s="2">
        <v>0.75</v>
      </c>
      <c r="R82" s="4">
        <v>114</v>
      </c>
      <c r="S82" s="4">
        <v>3.7770000000000001</v>
      </c>
      <c r="T82" s="4">
        <v>-2.3980000000000001</v>
      </c>
      <c r="U82" s="4">
        <v>5.907</v>
      </c>
      <c r="V82" s="4">
        <v>20.64</v>
      </c>
      <c r="W82" s="4">
        <v>160.6</v>
      </c>
      <c r="X82" s="4">
        <v>309.7</v>
      </c>
      <c r="Y82" s="4">
        <v>153.80000000000001</v>
      </c>
    </row>
    <row r="83" spans="1:25" x14ac:dyDescent="0.3">
      <c r="A83" s="2">
        <v>82</v>
      </c>
      <c r="B83" s="2" t="s">
        <v>180</v>
      </c>
      <c r="C83" s="2" t="s">
        <v>181</v>
      </c>
      <c r="D83" s="2" t="s">
        <v>169</v>
      </c>
      <c r="E83" s="2">
        <v>412</v>
      </c>
      <c r="H83" s="2">
        <v>11.2</v>
      </c>
      <c r="I83" s="2">
        <f t="shared" si="10"/>
        <v>-5.8599999999999994</v>
      </c>
      <c r="J83" s="2" t="s">
        <v>120</v>
      </c>
      <c r="K83" s="2" t="s">
        <v>121</v>
      </c>
      <c r="L83" s="2" t="s">
        <v>94</v>
      </c>
      <c r="M83" s="2" t="s">
        <v>94</v>
      </c>
      <c r="N83" s="2">
        <v>31</v>
      </c>
      <c r="O83" s="2" t="s">
        <v>505</v>
      </c>
      <c r="P83" s="2" t="s">
        <v>485</v>
      </c>
      <c r="R83" s="4">
        <v>120.4</v>
      </c>
      <c r="S83" s="4">
        <v>2.9239999999999999</v>
      </c>
      <c r="T83" s="4">
        <v>-2.9249999999999998</v>
      </c>
      <c r="U83" s="4">
        <v>9.6449999999999996</v>
      </c>
      <c r="V83" s="4">
        <v>56.09</v>
      </c>
      <c r="W83" s="4">
        <v>154.19999999999999</v>
      </c>
      <c r="X83" s="4">
        <v>233.6</v>
      </c>
      <c r="Y83" s="4">
        <v>153.80000000000001</v>
      </c>
    </row>
    <row r="84" spans="1:25" x14ac:dyDescent="0.3">
      <c r="A84" s="2">
        <v>83</v>
      </c>
      <c r="B84" s="2" t="s">
        <v>182</v>
      </c>
      <c r="C84" s="2" t="s">
        <v>183</v>
      </c>
      <c r="D84" s="2" t="s">
        <v>169</v>
      </c>
      <c r="E84" s="2">
        <v>412</v>
      </c>
      <c r="H84" s="2">
        <v>9.5</v>
      </c>
      <c r="I84" s="2">
        <f t="shared" si="10"/>
        <v>-4.16</v>
      </c>
      <c r="J84" s="2" t="s">
        <v>120</v>
      </c>
      <c r="K84" s="2" t="s">
        <v>121</v>
      </c>
      <c r="L84" s="2" t="s">
        <v>94</v>
      </c>
      <c r="M84" s="2" t="s">
        <v>94</v>
      </c>
      <c r="N84" s="2">
        <v>31</v>
      </c>
      <c r="O84" s="2" t="s">
        <v>505</v>
      </c>
      <c r="P84" s="2" t="s">
        <v>485</v>
      </c>
      <c r="Q84" s="2">
        <v>1.64</v>
      </c>
      <c r="R84" s="4">
        <v>134.4</v>
      </c>
      <c r="S84" s="4">
        <v>2.59</v>
      </c>
      <c r="T84" s="4">
        <v>-3.266</v>
      </c>
      <c r="U84" s="4" t="s">
        <v>184</v>
      </c>
      <c r="V84" s="4">
        <v>82.94</v>
      </c>
      <c r="W84" s="4">
        <v>161</v>
      </c>
      <c r="X84" s="4">
        <v>246.4</v>
      </c>
      <c r="Y84" s="4">
        <v>168.9</v>
      </c>
    </row>
    <row r="85" spans="1:25" x14ac:dyDescent="0.3">
      <c r="A85" s="2">
        <v>84</v>
      </c>
      <c r="B85" s="2" t="s">
        <v>185</v>
      </c>
      <c r="C85" s="2" t="s">
        <v>186</v>
      </c>
      <c r="D85" s="2" t="s">
        <v>169</v>
      </c>
      <c r="E85" s="2">
        <v>412</v>
      </c>
      <c r="H85" s="2">
        <v>8.5</v>
      </c>
      <c r="I85" s="2">
        <f t="shared" si="10"/>
        <v>-3.16</v>
      </c>
      <c r="J85" s="2" t="s">
        <v>120</v>
      </c>
      <c r="K85" s="2" t="s">
        <v>121</v>
      </c>
      <c r="L85" s="2" t="s">
        <v>91</v>
      </c>
      <c r="M85" s="2" t="s">
        <v>187</v>
      </c>
      <c r="N85" s="2">
        <v>32</v>
      </c>
      <c r="O85" s="2" t="s">
        <v>505</v>
      </c>
      <c r="P85" s="2" t="s">
        <v>485</v>
      </c>
      <c r="Q85" s="2">
        <v>77.83</v>
      </c>
      <c r="R85" s="4">
        <v>108.6</v>
      </c>
      <c r="S85" s="4">
        <v>6.4710000000000001</v>
      </c>
      <c r="T85" s="4">
        <v>-1.0109999999999999</v>
      </c>
      <c r="U85" s="4">
        <v>1.04</v>
      </c>
      <c r="V85" s="4">
        <v>58.22</v>
      </c>
      <c r="W85" s="4">
        <v>148.80000000000001</v>
      </c>
      <c r="X85" s="4">
        <v>115.7</v>
      </c>
      <c r="Y85" s="4">
        <v>153.80000000000001</v>
      </c>
    </row>
    <row r="86" spans="1:25" x14ac:dyDescent="0.3">
      <c r="A86" s="2">
        <v>85</v>
      </c>
      <c r="B86" s="2" t="s">
        <v>188</v>
      </c>
      <c r="C86" s="2" t="s">
        <v>189</v>
      </c>
      <c r="D86" s="2" t="s">
        <v>169</v>
      </c>
      <c r="E86" s="2">
        <v>412</v>
      </c>
      <c r="H86" s="2">
        <v>7.5</v>
      </c>
      <c r="I86" s="2">
        <f t="shared" si="10"/>
        <v>-2.16</v>
      </c>
      <c r="J86" s="2" t="s">
        <v>120</v>
      </c>
      <c r="K86" s="2" t="s">
        <v>121</v>
      </c>
      <c r="L86" s="2" t="s">
        <v>91</v>
      </c>
      <c r="M86" s="2" t="s">
        <v>187</v>
      </c>
      <c r="N86" s="2">
        <v>32</v>
      </c>
      <c r="O86" s="2" t="s">
        <v>505</v>
      </c>
      <c r="P86" s="2" t="s">
        <v>485</v>
      </c>
      <c r="R86" s="4">
        <v>57.52</v>
      </c>
      <c r="S86" s="4">
        <v>6.2080000000000002</v>
      </c>
      <c r="T86" s="4">
        <v>-1.1539999999999999</v>
      </c>
      <c r="U86" s="4">
        <v>0.58699999999999997</v>
      </c>
      <c r="V86" s="4">
        <v>29.98</v>
      </c>
      <c r="W86" s="4">
        <v>118</v>
      </c>
      <c r="X86" s="4">
        <v>315.10000000000002</v>
      </c>
      <c r="Y86" s="4">
        <v>153.80000000000001</v>
      </c>
    </row>
    <row r="87" spans="1:25" x14ac:dyDescent="0.3">
      <c r="A87" s="2">
        <v>86</v>
      </c>
      <c r="B87" s="2" t="s">
        <v>190</v>
      </c>
      <c r="C87" s="2" t="s">
        <v>191</v>
      </c>
      <c r="D87" s="2" t="s">
        <v>169</v>
      </c>
      <c r="E87" s="2">
        <v>412</v>
      </c>
      <c r="H87" s="2">
        <v>5.5</v>
      </c>
      <c r="I87" s="2">
        <f t="shared" si="10"/>
        <v>-0.16000000000000014</v>
      </c>
      <c r="J87" s="2" t="s">
        <v>120</v>
      </c>
      <c r="K87" s="2" t="s">
        <v>121</v>
      </c>
      <c r="L87" s="2" t="s">
        <v>91</v>
      </c>
      <c r="M87" s="2" t="s">
        <v>192</v>
      </c>
      <c r="N87" s="2">
        <v>33</v>
      </c>
      <c r="O87" s="2" t="s">
        <v>505</v>
      </c>
      <c r="P87" s="2" t="s">
        <v>485</v>
      </c>
      <c r="Q87" s="2">
        <v>47.5</v>
      </c>
      <c r="R87" s="4">
        <v>113.9</v>
      </c>
      <c r="S87" s="4">
        <v>5.8559999999999999</v>
      </c>
      <c r="T87" s="4">
        <v>-1.4530000000000001</v>
      </c>
      <c r="U87" s="4">
        <v>2.0790000000000002</v>
      </c>
      <c r="V87" s="4">
        <v>60.04</v>
      </c>
      <c r="W87" s="4">
        <v>171.1</v>
      </c>
      <c r="X87" s="4">
        <v>587.1</v>
      </c>
      <c r="Y87" s="4">
        <v>168.9</v>
      </c>
    </row>
    <row r="88" spans="1:25" x14ac:dyDescent="0.3">
      <c r="A88" s="2">
        <v>87</v>
      </c>
      <c r="B88" s="2" t="s">
        <v>193</v>
      </c>
      <c r="C88" s="2" t="s">
        <v>175</v>
      </c>
      <c r="D88" s="2" t="s">
        <v>169</v>
      </c>
      <c r="E88" s="2">
        <v>412</v>
      </c>
      <c r="F88" s="2">
        <v>14.5</v>
      </c>
      <c r="G88" s="2">
        <v>15</v>
      </c>
      <c r="H88" s="2">
        <f>(F88+G88)/2</f>
        <v>14.75</v>
      </c>
      <c r="I88" s="2">
        <f t="shared" si="10"/>
        <v>-9.41</v>
      </c>
      <c r="J88" s="2" t="s">
        <v>144</v>
      </c>
      <c r="K88" s="2" t="s">
        <v>121</v>
      </c>
      <c r="L88" s="2" t="s">
        <v>97</v>
      </c>
      <c r="M88" s="2" t="s">
        <v>121</v>
      </c>
      <c r="N88" s="2">
        <v>24</v>
      </c>
      <c r="O88" s="2" t="s">
        <v>503</v>
      </c>
      <c r="P88" s="2" t="s">
        <v>485</v>
      </c>
      <c r="R88" s="4">
        <v>144.4</v>
      </c>
      <c r="S88" s="4">
        <v>4.1639999999999997</v>
      </c>
      <c r="T88" s="4">
        <v>-2.032</v>
      </c>
      <c r="U88" s="4">
        <v>3.9169999999999998</v>
      </c>
      <c r="V88" s="4">
        <v>16.34</v>
      </c>
      <c r="W88" s="4">
        <v>240.9</v>
      </c>
      <c r="X88" s="4">
        <v>420.4</v>
      </c>
      <c r="Y88" s="4">
        <v>269.2</v>
      </c>
    </row>
    <row r="89" spans="1:25" x14ac:dyDescent="0.3">
      <c r="A89" s="2">
        <v>88</v>
      </c>
      <c r="B89" s="2" t="s">
        <v>194</v>
      </c>
      <c r="C89" s="2" t="s">
        <v>181</v>
      </c>
      <c r="D89" s="2" t="s">
        <v>169</v>
      </c>
      <c r="E89" s="2">
        <v>412</v>
      </c>
      <c r="F89" s="2">
        <v>11</v>
      </c>
      <c r="G89" s="2">
        <v>11.5</v>
      </c>
      <c r="H89" s="2">
        <f t="shared" ref="H89:H109" si="11">(F89+G89)/2</f>
        <v>11.25</v>
      </c>
      <c r="I89" s="2">
        <f t="shared" si="10"/>
        <v>-5.91</v>
      </c>
      <c r="J89" s="2" t="s">
        <v>144</v>
      </c>
      <c r="K89" s="2" t="s">
        <v>121</v>
      </c>
      <c r="L89" s="2" t="s">
        <v>94</v>
      </c>
      <c r="M89" s="2" t="s">
        <v>94</v>
      </c>
      <c r="N89" s="2">
        <v>31</v>
      </c>
      <c r="O89" s="2" t="s">
        <v>505</v>
      </c>
      <c r="P89" s="2" t="s">
        <v>485</v>
      </c>
      <c r="R89" s="4">
        <v>132.1</v>
      </c>
      <c r="S89" s="4">
        <v>2.7360000000000002</v>
      </c>
      <c r="T89" s="4">
        <v>-3.137</v>
      </c>
      <c r="U89" s="4">
        <v>11.88</v>
      </c>
      <c r="V89" s="4">
        <v>78.2</v>
      </c>
      <c r="W89" s="4">
        <v>158.5</v>
      </c>
      <c r="X89" s="4">
        <v>262</v>
      </c>
      <c r="Y89" s="4">
        <v>153.80000000000001</v>
      </c>
    </row>
    <row r="90" spans="1:25" x14ac:dyDescent="0.3">
      <c r="A90" s="2">
        <v>89</v>
      </c>
      <c r="B90" s="2" t="s">
        <v>195</v>
      </c>
      <c r="C90" s="5">
        <v>27729</v>
      </c>
      <c r="D90" s="2" t="s">
        <v>196</v>
      </c>
      <c r="E90" s="2">
        <v>414</v>
      </c>
      <c r="F90" s="2">
        <v>24.5</v>
      </c>
      <c r="G90" s="2">
        <v>25</v>
      </c>
      <c r="H90" s="2">
        <f t="shared" si="11"/>
        <v>24.75</v>
      </c>
      <c r="I90" s="2">
        <f>6.05-H90</f>
        <v>-18.7</v>
      </c>
      <c r="J90" s="2" t="s">
        <v>24</v>
      </c>
      <c r="K90" s="2" t="s">
        <v>121</v>
      </c>
      <c r="L90" s="2" t="s">
        <v>97</v>
      </c>
      <c r="M90" s="2" t="s">
        <v>122</v>
      </c>
      <c r="N90" s="2">
        <v>22</v>
      </c>
      <c r="O90" s="2" t="s">
        <v>503</v>
      </c>
      <c r="P90" s="2" t="s">
        <v>485</v>
      </c>
      <c r="R90" s="4">
        <v>63.48</v>
      </c>
      <c r="S90" s="4">
        <v>5.9749999999999996</v>
      </c>
      <c r="T90" s="4">
        <v>-1.304</v>
      </c>
      <c r="U90" s="4">
        <v>0.81899999999999995</v>
      </c>
      <c r="V90" s="4">
        <v>29.34</v>
      </c>
      <c r="W90" s="4">
        <v>140.1</v>
      </c>
      <c r="X90" s="4">
        <v>256.10000000000002</v>
      </c>
      <c r="Y90" s="4">
        <v>185.4</v>
      </c>
    </row>
    <row r="91" spans="1:25" x14ac:dyDescent="0.3">
      <c r="A91" s="2">
        <v>90</v>
      </c>
      <c r="B91" s="2" t="s">
        <v>197</v>
      </c>
      <c r="C91" s="5">
        <v>27364</v>
      </c>
      <c r="D91" s="2" t="s">
        <v>196</v>
      </c>
      <c r="E91" s="2">
        <v>414</v>
      </c>
      <c r="F91" s="2">
        <v>23.5</v>
      </c>
      <c r="G91" s="2">
        <v>24</v>
      </c>
      <c r="H91" s="2">
        <f t="shared" si="11"/>
        <v>23.75</v>
      </c>
      <c r="I91" s="2">
        <f t="shared" ref="I91:I109" si="12">6.05-H91</f>
        <v>-17.7</v>
      </c>
      <c r="J91" s="2" t="s">
        <v>24</v>
      </c>
      <c r="K91" s="2" t="s">
        <v>121</v>
      </c>
      <c r="L91" s="2" t="s">
        <v>97</v>
      </c>
      <c r="M91" s="2" t="s">
        <v>122</v>
      </c>
      <c r="N91" s="2">
        <v>22</v>
      </c>
      <c r="O91" s="2" t="s">
        <v>503</v>
      </c>
      <c r="P91" s="2" t="s">
        <v>485</v>
      </c>
      <c r="R91" s="4">
        <v>70.94</v>
      </c>
      <c r="S91" s="4">
        <v>6.9820000000000002</v>
      </c>
      <c r="T91" s="4">
        <v>-1.5329999999999999</v>
      </c>
      <c r="U91" s="4">
        <v>1.0589999999999999</v>
      </c>
      <c r="V91" s="4">
        <v>18.440000000000001</v>
      </c>
      <c r="W91" s="4">
        <v>163</v>
      </c>
      <c r="X91" s="4">
        <v>298</v>
      </c>
      <c r="Y91" s="4">
        <v>185.4</v>
      </c>
    </row>
    <row r="92" spans="1:25" x14ac:dyDescent="0.3">
      <c r="A92" s="2">
        <v>91</v>
      </c>
      <c r="B92" s="2" t="s">
        <v>198</v>
      </c>
      <c r="C92" s="5">
        <v>26999</v>
      </c>
      <c r="D92" s="2" t="s">
        <v>196</v>
      </c>
      <c r="E92" s="2">
        <v>414</v>
      </c>
      <c r="F92" s="2">
        <v>23</v>
      </c>
      <c r="G92" s="2">
        <v>23.5</v>
      </c>
      <c r="H92" s="2">
        <f t="shared" si="11"/>
        <v>23.25</v>
      </c>
      <c r="I92" s="2">
        <f t="shared" si="12"/>
        <v>-17.2</v>
      </c>
      <c r="J92" s="2" t="s">
        <v>24</v>
      </c>
      <c r="K92" s="2" t="s">
        <v>121</v>
      </c>
      <c r="L92" s="2" t="s">
        <v>97</v>
      </c>
      <c r="M92" s="2" t="s">
        <v>122</v>
      </c>
      <c r="N92" s="2">
        <v>22</v>
      </c>
      <c r="O92" s="2" t="s">
        <v>503</v>
      </c>
      <c r="P92" s="2" t="s">
        <v>485</v>
      </c>
      <c r="R92" s="4">
        <v>46.02</v>
      </c>
      <c r="S92" s="4">
        <v>8.07</v>
      </c>
      <c r="T92" s="4">
        <v>-1.042</v>
      </c>
      <c r="U92" s="4">
        <v>-0.27600000000000002</v>
      </c>
      <c r="V92" s="4">
        <v>13.75</v>
      </c>
      <c r="W92" s="4">
        <v>137.9</v>
      </c>
      <c r="X92" s="4">
        <v>268.10000000000002</v>
      </c>
      <c r="Y92" s="4">
        <v>185.4</v>
      </c>
    </row>
    <row r="93" spans="1:25" x14ac:dyDescent="0.3">
      <c r="A93" s="2">
        <v>92</v>
      </c>
      <c r="B93" s="2" t="s">
        <v>199</v>
      </c>
      <c r="C93" s="5">
        <v>26634</v>
      </c>
      <c r="D93" s="2" t="s">
        <v>196</v>
      </c>
      <c r="E93" s="2">
        <v>414</v>
      </c>
      <c r="F93" s="2">
        <v>22.5</v>
      </c>
      <c r="G93" s="2">
        <v>23</v>
      </c>
      <c r="H93" s="2">
        <f t="shared" si="11"/>
        <v>22.75</v>
      </c>
      <c r="I93" s="2">
        <f t="shared" si="12"/>
        <v>-16.7</v>
      </c>
      <c r="J93" s="2" t="s">
        <v>24</v>
      </c>
      <c r="K93" s="2" t="s">
        <v>121</v>
      </c>
      <c r="L93" s="2" t="s">
        <v>97</v>
      </c>
      <c r="M93" s="2" t="s">
        <v>125</v>
      </c>
      <c r="N93" s="2">
        <v>23</v>
      </c>
      <c r="O93" s="2" t="s">
        <v>503</v>
      </c>
      <c r="P93" s="2" t="s">
        <v>485</v>
      </c>
      <c r="R93" s="4">
        <v>78.06</v>
      </c>
      <c r="S93" s="4">
        <v>6.81</v>
      </c>
      <c r="T93" s="4">
        <v>-1.6220000000000001</v>
      </c>
      <c r="U93" s="4">
        <v>1.43</v>
      </c>
      <c r="V93" s="4">
        <v>20.149999999999999</v>
      </c>
      <c r="W93" s="4">
        <v>169.9</v>
      </c>
      <c r="X93" s="4">
        <v>315.89999999999998</v>
      </c>
      <c r="Y93" s="4">
        <v>185.4</v>
      </c>
    </row>
    <row r="94" spans="1:25" x14ac:dyDescent="0.3">
      <c r="A94" s="2">
        <v>93</v>
      </c>
      <c r="B94" s="2" t="s">
        <v>200</v>
      </c>
      <c r="C94" s="5">
        <v>25173</v>
      </c>
      <c r="D94" s="2" t="s">
        <v>196</v>
      </c>
      <c r="E94" s="2">
        <v>414</v>
      </c>
      <c r="F94" s="2">
        <v>20</v>
      </c>
      <c r="G94" s="2">
        <v>20.5</v>
      </c>
      <c r="H94" s="2">
        <f t="shared" si="11"/>
        <v>20.25</v>
      </c>
      <c r="I94" s="2">
        <f t="shared" si="12"/>
        <v>-14.2</v>
      </c>
      <c r="J94" s="2" t="s">
        <v>24</v>
      </c>
      <c r="K94" s="2" t="s">
        <v>121</v>
      </c>
      <c r="L94" s="2" t="s">
        <v>97</v>
      </c>
      <c r="M94" s="2" t="s">
        <v>125</v>
      </c>
      <c r="N94" s="2">
        <v>23</v>
      </c>
      <c r="O94" s="2" t="s">
        <v>503</v>
      </c>
      <c r="P94" s="2" t="s">
        <v>485</v>
      </c>
      <c r="R94" s="4">
        <v>56.67</v>
      </c>
      <c r="S94" s="4">
        <v>7.9539999999999997</v>
      </c>
      <c r="T94" s="4">
        <v>-1.125</v>
      </c>
      <c r="U94" s="4">
        <v>4.8899999999999999E-2</v>
      </c>
      <c r="V94" s="4">
        <v>15.78</v>
      </c>
      <c r="W94" s="4">
        <v>154.5</v>
      </c>
      <c r="X94" s="4">
        <v>334.1</v>
      </c>
      <c r="Y94" s="4">
        <v>245.2</v>
      </c>
    </row>
    <row r="95" spans="1:25" x14ac:dyDescent="0.3">
      <c r="A95" s="2">
        <v>94</v>
      </c>
      <c r="B95" s="2" t="s">
        <v>201</v>
      </c>
      <c r="C95" s="5">
        <v>24807</v>
      </c>
      <c r="D95" s="2" t="s">
        <v>196</v>
      </c>
      <c r="E95" s="2">
        <v>414</v>
      </c>
      <c r="F95" s="2">
        <v>19</v>
      </c>
      <c r="G95" s="2">
        <v>19.5</v>
      </c>
      <c r="H95" s="2">
        <f t="shared" si="11"/>
        <v>19.25</v>
      </c>
      <c r="I95" s="2">
        <f t="shared" si="12"/>
        <v>-13.2</v>
      </c>
      <c r="J95" s="2" t="s">
        <v>24</v>
      </c>
      <c r="K95" s="2" t="s">
        <v>121</v>
      </c>
      <c r="L95" s="2" t="s">
        <v>97</v>
      </c>
      <c r="M95" s="2" t="s">
        <v>125</v>
      </c>
      <c r="N95" s="2">
        <v>23</v>
      </c>
      <c r="O95" s="2" t="s">
        <v>503</v>
      </c>
      <c r="P95" s="2" t="s">
        <v>485</v>
      </c>
      <c r="R95" s="4">
        <v>81.260000000000005</v>
      </c>
      <c r="S95" s="4">
        <v>7.6479999999999997</v>
      </c>
      <c r="T95" s="4">
        <v>-1.486</v>
      </c>
      <c r="U95" s="4">
        <v>0.91800000000000004</v>
      </c>
      <c r="V95" s="4">
        <v>18.32</v>
      </c>
      <c r="W95" s="4">
        <v>203.2</v>
      </c>
      <c r="X95" s="4">
        <v>361.2</v>
      </c>
      <c r="Y95" s="4">
        <v>245.2</v>
      </c>
    </row>
    <row r="96" spans="1:25" x14ac:dyDescent="0.3">
      <c r="A96" s="2">
        <v>95</v>
      </c>
      <c r="B96" s="2" t="s">
        <v>202</v>
      </c>
      <c r="C96" s="5">
        <v>22251</v>
      </c>
      <c r="D96" s="2" t="s">
        <v>196</v>
      </c>
      <c r="E96" s="2">
        <v>414</v>
      </c>
      <c r="F96" s="2">
        <v>15.5</v>
      </c>
      <c r="G96" s="2">
        <v>16</v>
      </c>
      <c r="H96" s="2">
        <f t="shared" si="11"/>
        <v>15.75</v>
      </c>
      <c r="I96" s="2">
        <f t="shared" si="12"/>
        <v>-9.6999999999999993</v>
      </c>
      <c r="J96" s="2" t="s">
        <v>24</v>
      </c>
      <c r="K96" s="2" t="s">
        <v>121</v>
      </c>
      <c r="L96" s="2" t="s">
        <v>97</v>
      </c>
      <c r="M96" s="2" t="s">
        <v>121</v>
      </c>
      <c r="N96" s="2">
        <v>24</v>
      </c>
      <c r="O96" s="2" t="s">
        <v>503</v>
      </c>
      <c r="P96" s="2" t="s">
        <v>485</v>
      </c>
      <c r="R96" s="4">
        <v>71.760000000000005</v>
      </c>
      <c r="S96" s="4">
        <v>6.7530000000000001</v>
      </c>
      <c r="T96" s="4">
        <v>-1.202</v>
      </c>
      <c r="U96" s="4">
        <v>0.42599999999999999</v>
      </c>
      <c r="V96" s="4">
        <v>29.5</v>
      </c>
      <c r="W96" s="4">
        <v>176.4</v>
      </c>
      <c r="X96" s="4">
        <v>371</v>
      </c>
      <c r="Y96" s="4">
        <v>245.2</v>
      </c>
    </row>
    <row r="97" spans="1:25" x14ac:dyDescent="0.3">
      <c r="A97" s="2">
        <v>96</v>
      </c>
      <c r="B97" s="2" t="s">
        <v>203</v>
      </c>
      <c r="C97" s="5">
        <v>21885</v>
      </c>
      <c r="D97" s="2" t="s">
        <v>196</v>
      </c>
      <c r="E97" s="2">
        <v>414</v>
      </c>
      <c r="F97" s="2">
        <v>14.5</v>
      </c>
      <c r="G97" s="2">
        <v>15</v>
      </c>
      <c r="H97" s="2">
        <f t="shared" si="11"/>
        <v>14.75</v>
      </c>
      <c r="I97" s="2">
        <f t="shared" si="12"/>
        <v>-8.6999999999999993</v>
      </c>
      <c r="J97" s="2" t="s">
        <v>24</v>
      </c>
      <c r="K97" s="2" t="s">
        <v>121</v>
      </c>
      <c r="L97" s="2" t="s">
        <v>97</v>
      </c>
      <c r="M97" s="2" t="s">
        <v>121</v>
      </c>
      <c r="N97" s="2">
        <v>24</v>
      </c>
      <c r="O97" s="2" t="s">
        <v>503</v>
      </c>
      <c r="P97" s="2" t="s">
        <v>485</v>
      </c>
      <c r="R97" s="4">
        <v>81.819999999999993</v>
      </c>
      <c r="S97" s="4">
        <v>6.2910000000000004</v>
      </c>
      <c r="T97" s="4">
        <v>-1.337</v>
      </c>
      <c r="U97" s="4">
        <v>0.83099999999999996</v>
      </c>
      <c r="V97" s="4">
        <v>36.46</v>
      </c>
      <c r="W97" s="4">
        <v>186.3</v>
      </c>
      <c r="X97" s="4">
        <v>364.4</v>
      </c>
      <c r="Y97" s="4">
        <v>223.4</v>
      </c>
    </row>
    <row r="98" spans="1:25" x14ac:dyDescent="0.3">
      <c r="A98" s="2">
        <v>97</v>
      </c>
      <c r="B98" s="2" t="s">
        <v>204</v>
      </c>
      <c r="C98" s="5">
        <v>21520</v>
      </c>
      <c r="D98" s="2" t="s">
        <v>196</v>
      </c>
      <c r="E98" s="2">
        <v>414</v>
      </c>
      <c r="F98" s="2">
        <v>14</v>
      </c>
      <c r="G98" s="2">
        <v>14.5</v>
      </c>
      <c r="H98" s="2">
        <f t="shared" si="11"/>
        <v>14.25</v>
      </c>
      <c r="I98" s="2">
        <f t="shared" si="12"/>
        <v>-8.1999999999999993</v>
      </c>
      <c r="J98" s="2" t="s">
        <v>24</v>
      </c>
      <c r="K98" s="2" t="s">
        <v>121</v>
      </c>
      <c r="L98" s="2" t="s">
        <v>97</v>
      </c>
      <c r="M98" s="2" t="s">
        <v>121</v>
      </c>
      <c r="N98" s="2">
        <v>24</v>
      </c>
      <c r="O98" s="2" t="s">
        <v>503</v>
      </c>
      <c r="P98" s="2" t="s">
        <v>485</v>
      </c>
      <c r="R98" s="4">
        <v>69.41</v>
      </c>
      <c r="S98" s="4">
        <v>6.5430000000000001</v>
      </c>
      <c r="T98" s="4">
        <v>-1.181</v>
      </c>
      <c r="U98" s="4">
        <v>0.50700000000000001</v>
      </c>
      <c r="V98" s="4">
        <v>31.23</v>
      </c>
      <c r="W98" s="4">
        <v>163</v>
      </c>
      <c r="X98" s="4">
        <v>343.5</v>
      </c>
      <c r="Y98" s="4">
        <v>223.4</v>
      </c>
    </row>
    <row r="99" spans="1:25" x14ac:dyDescent="0.3">
      <c r="A99" s="2">
        <v>98</v>
      </c>
      <c r="B99" s="2" t="s">
        <v>205</v>
      </c>
      <c r="C99" s="5">
        <v>21155</v>
      </c>
      <c r="D99" s="2" t="s">
        <v>196</v>
      </c>
      <c r="E99" s="2">
        <v>414</v>
      </c>
      <c r="F99" s="2">
        <v>13.5</v>
      </c>
      <c r="G99" s="2">
        <v>14</v>
      </c>
      <c r="H99" s="2">
        <f t="shared" si="11"/>
        <v>13.75</v>
      </c>
      <c r="I99" s="2">
        <f t="shared" si="12"/>
        <v>-7.7</v>
      </c>
      <c r="J99" s="2" t="s">
        <v>24</v>
      </c>
      <c r="K99" s="2" t="s">
        <v>121</v>
      </c>
      <c r="L99" s="2" t="s">
        <v>97</v>
      </c>
      <c r="M99" s="2" t="s">
        <v>121</v>
      </c>
      <c r="N99" s="2">
        <v>24</v>
      </c>
      <c r="O99" s="2" t="s">
        <v>503</v>
      </c>
      <c r="P99" s="2" t="s">
        <v>485</v>
      </c>
      <c r="R99" s="4">
        <v>99.84</v>
      </c>
      <c r="S99" s="4">
        <v>5.3019999999999996</v>
      </c>
      <c r="T99" s="4">
        <v>-1.593</v>
      </c>
      <c r="U99" s="4">
        <v>2.262</v>
      </c>
      <c r="V99" s="4">
        <v>68.459999999999994</v>
      </c>
      <c r="W99" s="4">
        <v>176.4</v>
      </c>
      <c r="X99" s="4">
        <v>371.2</v>
      </c>
      <c r="Y99" s="4">
        <v>203.5</v>
      </c>
    </row>
    <row r="100" spans="1:25" x14ac:dyDescent="0.3">
      <c r="A100" s="2">
        <v>99</v>
      </c>
      <c r="B100" s="2" t="s">
        <v>206</v>
      </c>
      <c r="C100" s="5">
        <v>20790</v>
      </c>
      <c r="D100" s="2" t="s">
        <v>196</v>
      </c>
      <c r="E100" s="2">
        <v>414</v>
      </c>
      <c r="F100" s="2">
        <v>12.5</v>
      </c>
      <c r="G100" s="2">
        <v>13</v>
      </c>
      <c r="H100" s="2">
        <f t="shared" si="11"/>
        <v>12.75</v>
      </c>
      <c r="I100" s="2">
        <f t="shared" si="12"/>
        <v>-6.7</v>
      </c>
      <c r="J100" s="2" t="s">
        <v>24</v>
      </c>
      <c r="K100" s="2" t="s">
        <v>121</v>
      </c>
      <c r="L100" s="2" t="s">
        <v>94</v>
      </c>
      <c r="M100" s="2" t="s">
        <v>94</v>
      </c>
      <c r="N100" s="2">
        <v>31</v>
      </c>
      <c r="O100" s="2" t="s">
        <v>505</v>
      </c>
      <c r="P100" s="2" t="s">
        <v>485</v>
      </c>
      <c r="Q100" s="2">
        <v>11.28</v>
      </c>
      <c r="R100" s="4">
        <v>94.1</v>
      </c>
      <c r="S100" s="4">
        <v>4.7350000000000003</v>
      </c>
      <c r="T100" s="4">
        <v>-1945</v>
      </c>
      <c r="U100" s="4">
        <v>3.1019999999999999</v>
      </c>
      <c r="V100" s="4">
        <v>63.68</v>
      </c>
      <c r="W100" s="4">
        <v>156.69999999999999</v>
      </c>
      <c r="X100" s="4">
        <v>303.60000000000002</v>
      </c>
      <c r="Y100" s="4">
        <v>168.9</v>
      </c>
    </row>
    <row r="101" spans="1:25" x14ac:dyDescent="0.3">
      <c r="A101" s="2">
        <v>100</v>
      </c>
      <c r="B101" s="2" t="s">
        <v>207</v>
      </c>
      <c r="C101" s="5">
        <v>20424</v>
      </c>
      <c r="D101" s="2" t="s">
        <v>196</v>
      </c>
      <c r="E101" s="2">
        <v>414</v>
      </c>
      <c r="F101" s="2">
        <v>12</v>
      </c>
      <c r="G101" s="2">
        <v>12.5</v>
      </c>
      <c r="H101" s="2">
        <f t="shared" si="11"/>
        <v>12.25</v>
      </c>
      <c r="I101" s="2">
        <f t="shared" si="12"/>
        <v>-6.2</v>
      </c>
      <c r="J101" s="2" t="s">
        <v>24</v>
      </c>
      <c r="K101" s="2" t="s">
        <v>121</v>
      </c>
      <c r="L101" s="2" t="s">
        <v>94</v>
      </c>
      <c r="M101" s="2" t="s">
        <v>94</v>
      </c>
      <c r="N101" s="2">
        <v>31</v>
      </c>
      <c r="O101" s="2" t="s">
        <v>505</v>
      </c>
      <c r="P101" s="2" t="s">
        <v>485</v>
      </c>
      <c r="R101" s="4">
        <v>109.9</v>
      </c>
      <c r="S101" s="4">
        <v>3.6880000000000002</v>
      </c>
      <c r="T101" s="4">
        <v>-2572</v>
      </c>
      <c r="U101" s="4">
        <v>6.57</v>
      </c>
      <c r="V101" s="4">
        <v>23.8</v>
      </c>
      <c r="W101" s="4">
        <v>157.1</v>
      </c>
      <c r="X101" s="4">
        <v>254.5</v>
      </c>
      <c r="Y101" s="4">
        <v>168.9</v>
      </c>
    </row>
    <row r="102" spans="1:25" x14ac:dyDescent="0.3">
      <c r="A102" s="2">
        <v>101</v>
      </c>
      <c r="B102" s="2" t="s">
        <v>208</v>
      </c>
      <c r="C102" s="5">
        <v>20059</v>
      </c>
      <c r="D102" s="2" t="s">
        <v>196</v>
      </c>
      <c r="E102" s="2">
        <v>414</v>
      </c>
      <c r="F102" s="2">
        <v>11.5</v>
      </c>
      <c r="G102" s="2">
        <v>12</v>
      </c>
      <c r="H102" s="2">
        <f t="shared" si="11"/>
        <v>11.75</v>
      </c>
      <c r="I102" s="2">
        <f t="shared" si="12"/>
        <v>-5.7</v>
      </c>
      <c r="J102" s="2" t="s">
        <v>24</v>
      </c>
      <c r="K102" s="2" t="s">
        <v>121</v>
      </c>
      <c r="L102" s="2" t="s">
        <v>94</v>
      </c>
      <c r="M102" s="2" t="s">
        <v>94</v>
      </c>
      <c r="N102" s="2">
        <v>31</v>
      </c>
      <c r="O102" s="2" t="s">
        <v>505</v>
      </c>
      <c r="P102" s="2" t="s">
        <v>485</v>
      </c>
      <c r="Q102" s="2">
        <v>3.39</v>
      </c>
      <c r="R102" s="4">
        <v>110.6</v>
      </c>
      <c r="S102" s="4">
        <v>3.5910000000000002</v>
      </c>
      <c r="T102" s="4">
        <v>-2663</v>
      </c>
      <c r="U102" s="4">
        <v>7.0890000000000004</v>
      </c>
      <c r="V102" s="4">
        <v>32.32</v>
      </c>
      <c r="W102" s="4">
        <v>155.9</v>
      </c>
      <c r="X102" s="4">
        <v>241</v>
      </c>
      <c r="Y102" s="4">
        <v>168.9</v>
      </c>
    </row>
    <row r="103" spans="1:25" x14ac:dyDescent="0.3">
      <c r="A103" s="2">
        <v>102</v>
      </c>
      <c r="B103" s="2" t="s">
        <v>209</v>
      </c>
      <c r="C103" s="5">
        <v>19694</v>
      </c>
      <c r="D103" s="2" t="s">
        <v>196</v>
      </c>
      <c r="E103" s="2">
        <v>414</v>
      </c>
      <c r="F103" s="2">
        <v>11</v>
      </c>
      <c r="G103" s="2">
        <v>11.5</v>
      </c>
      <c r="H103" s="2">
        <f t="shared" si="11"/>
        <v>11.25</v>
      </c>
      <c r="I103" s="2">
        <f t="shared" si="12"/>
        <v>-5.2</v>
      </c>
      <c r="J103" s="2" t="s">
        <v>24</v>
      </c>
      <c r="K103" s="2" t="s">
        <v>121</v>
      </c>
      <c r="L103" s="2" t="s">
        <v>94</v>
      </c>
      <c r="M103" s="2" t="s">
        <v>94</v>
      </c>
      <c r="N103" s="2">
        <v>31</v>
      </c>
      <c r="O103" s="2" t="s">
        <v>505</v>
      </c>
      <c r="P103" s="2" t="s">
        <v>485</v>
      </c>
      <c r="Q103" s="2">
        <v>4.3499999999999996</v>
      </c>
      <c r="R103" s="4">
        <v>116.1</v>
      </c>
      <c r="S103" s="4">
        <v>3.403</v>
      </c>
      <c r="T103" s="4">
        <v>-2.8260000000000001</v>
      </c>
      <c r="U103" s="4">
        <v>8.1609999999999996</v>
      </c>
      <c r="V103" s="4">
        <v>45.56</v>
      </c>
      <c r="W103" s="4">
        <v>158.4</v>
      </c>
      <c r="X103" s="4">
        <v>237.4</v>
      </c>
      <c r="Y103" s="4">
        <v>168.9</v>
      </c>
    </row>
    <row r="104" spans="1:25" x14ac:dyDescent="0.3">
      <c r="A104" s="2">
        <v>103</v>
      </c>
      <c r="B104" s="2" t="s">
        <v>210</v>
      </c>
      <c r="C104" s="5">
        <v>18963</v>
      </c>
      <c r="D104" s="2" t="s">
        <v>196</v>
      </c>
      <c r="E104" s="2">
        <v>414</v>
      </c>
      <c r="F104" s="2">
        <v>9.5</v>
      </c>
      <c r="G104" s="2">
        <v>10</v>
      </c>
      <c r="H104" s="2">
        <f t="shared" si="11"/>
        <v>9.75</v>
      </c>
      <c r="I104" s="2">
        <f t="shared" si="12"/>
        <v>-3.7</v>
      </c>
      <c r="J104" s="2" t="s">
        <v>24</v>
      </c>
      <c r="K104" s="2" t="s">
        <v>121</v>
      </c>
      <c r="L104" s="2" t="s">
        <v>94</v>
      </c>
      <c r="M104" s="2" t="s">
        <v>94</v>
      </c>
      <c r="N104" s="2">
        <v>31</v>
      </c>
      <c r="O104" s="2" t="s">
        <v>505</v>
      </c>
      <c r="P104" s="2" t="s">
        <v>485</v>
      </c>
      <c r="Q104" s="2">
        <v>19.600000000000001</v>
      </c>
      <c r="R104" s="4">
        <v>122.4</v>
      </c>
      <c r="S104" s="4">
        <v>4.4020000000000001</v>
      </c>
      <c r="T104" s="4">
        <v>-1.776</v>
      </c>
      <c r="U104" s="4">
        <v>4.101</v>
      </c>
      <c r="V104" s="4">
        <v>17.64</v>
      </c>
      <c r="W104" s="4">
        <v>161.4</v>
      </c>
      <c r="X104" s="4">
        <v>428.5</v>
      </c>
      <c r="Y104" s="4">
        <v>168.9</v>
      </c>
    </row>
    <row r="105" spans="1:25" x14ac:dyDescent="0.3">
      <c r="A105" s="2">
        <v>104</v>
      </c>
      <c r="B105" s="2" t="s">
        <v>211</v>
      </c>
      <c r="C105" s="5">
        <v>18598</v>
      </c>
      <c r="D105" s="2" t="s">
        <v>196</v>
      </c>
      <c r="E105" s="2">
        <v>414</v>
      </c>
      <c r="F105" s="2">
        <v>9</v>
      </c>
      <c r="G105" s="2">
        <v>9.5</v>
      </c>
      <c r="H105" s="2">
        <f t="shared" si="11"/>
        <v>9.25</v>
      </c>
      <c r="I105" s="2">
        <f t="shared" si="12"/>
        <v>-3.2</v>
      </c>
      <c r="J105" s="2" t="s">
        <v>24</v>
      </c>
      <c r="K105" s="2" t="s">
        <v>121</v>
      </c>
      <c r="L105" s="2" t="s">
        <v>94</v>
      </c>
      <c r="M105" s="2" t="s">
        <v>94</v>
      </c>
      <c r="N105" s="2">
        <v>31</v>
      </c>
      <c r="O105" s="2" t="s">
        <v>505</v>
      </c>
      <c r="P105" s="2" t="s">
        <v>485</v>
      </c>
      <c r="R105" s="4">
        <v>56.7</v>
      </c>
      <c r="S105" s="4">
        <v>5.742</v>
      </c>
      <c r="T105" s="4">
        <v>-1.321</v>
      </c>
      <c r="U105" s="4">
        <v>0.76100000000000001</v>
      </c>
      <c r="V105" s="4">
        <v>2.9089999999999998</v>
      </c>
      <c r="W105" s="4">
        <v>129.6</v>
      </c>
      <c r="X105" s="4">
        <v>219.9</v>
      </c>
      <c r="Y105" s="4">
        <v>168.9</v>
      </c>
    </row>
    <row r="106" spans="1:25" x14ac:dyDescent="0.3">
      <c r="A106" s="2">
        <v>105</v>
      </c>
      <c r="B106" s="2" t="s">
        <v>212</v>
      </c>
      <c r="C106" s="5">
        <v>18233</v>
      </c>
      <c r="D106" s="2" t="s">
        <v>196</v>
      </c>
      <c r="E106" s="2">
        <v>414</v>
      </c>
      <c r="F106" s="2">
        <v>8.5</v>
      </c>
      <c r="G106" s="2">
        <v>9</v>
      </c>
      <c r="H106" s="2">
        <f t="shared" si="11"/>
        <v>8.75</v>
      </c>
      <c r="I106" s="2">
        <f t="shared" si="12"/>
        <v>-2.7</v>
      </c>
      <c r="J106" s="2" t="s">
        <v>24</v>
      </c>
      <c r="K106" s="2" t="s">
        <v>121</v>
      </c>
      <c r="L106" s="2" t="s">
        <v>91</v>
      </c>
      <c r="M106" s="2" t="s">
        <v>213</v>
      </c>
      <c r="N106" s="2">
        <v>32</v>
      </c>
      <c r="O106" s="2" t="s">
        <v>505</v>
      </c>
      <c r="P106" s="2" t="s">
        <v>485</v>
      </c>
      <c r="Q106" s="2">
        <v>15.03</v>
      </c>
      <c r="R106" s="4">
        <v>66.989999999999995</v>
      </c>
      <c r="S106" s="4">
        <v>7.5549999999999997</v>
      </c>
      <c r="T106" s="4">
        <v>-908</v>
      </c>
      <c r="U106" s="4">
        <v>2.4400000000000002E-2</v>
      </c>
      <c r="V106" s="4">
        <v>2.585</v>
      </c>
      <c r="W106" s="4">
        <v>138.9</v>
      </c>
      <c r="X106" s="4">
        <v>524.1</v>
      </c>
      <c r="Y106" s="4">
        <v>168.9</v>
      </c>
    </row>
    <row r="107" spans="1:25" x14ac:dyDescent="0.3">
      <c r="A107" s="2">
        <v>106</v>
      </c>
      <c r="B107" s="2" t="s">
        <v>214</v>
      </c>
      <c r="C107" s="5">
        <v>17868</v>
      </c>
      <c r="D107" s="2" t="s">
        <v>196</v>
      </c>
      <c r="E107" s="2">
        <v>414</v>
      </c>
      <c r="F107" s="2">
        <v>8</v>
      </c>
      <c r="G107" s="2">
        <v>8.5</v>
      </c>
      <c r="H107" s="2">
        <f t="shared" si="11"/>
        <v>8.25</v>
      </c>
      <c r="I107" s="2">
        <f t="shared" si="12"/>
        <v>-2.2000000000000002</v>
      </c>
      <c r="J107" s="2" t="s">
        <v>24</v>
      </c>
      <c r="K107" s="2" t="s">
        <v>121</v>
      </c>
      <c r="L107" s="2" t="s">
        <v>91</v>
      </c>
      <c r="M107" s="2" t="s">
        <v>213</v>
      </c>
      <c r="N107" s="2">
        <v>32</v>
      </c>
      <c r="O107" s="2" t="s">
        <v>505</v>
      </c>
      <c r="P107" s="2" t="s">
        <v>485</v>
      </c>
      <c r="R107" s="4">
        <v>93.24</v>
      </c>
      <c r="S107" s="4">
        <v>9.3320000000000007</v>
      </c>
      <c r="T107" s="4">
        <v>-0.873</v>
      </c>
      <c r="U107" s="4">
        <v>-0.156</v>
      </c>
      <c r="V107" s="4">
        <v>2.4049999999999998</v>
      </c>
      <c r="W107" s="4">
        <v>168</v>
      </c>
      <c r="X107" s="4">
        <v>1106</v>
      </c>
      <c r="Y107" s="4">
        <v>168.9</v>
      </c>
    </row>
    <row r="108" spans="1:25" x14ac:dyDescent="0.3">
      <c r="A108" s="2">
        <v>107</v>
      </c>
      <c r="B108" s="2" t="s">
        <v>215</v>
      </c>
      <c r="C108" s="5">
        <v>16772</v>
      </c>
      <c r="D108" s="2" t="s">
        <v>196</v>
      </c>
      <c r="E108" s="2">
        <v>414</v>
      </c>
      <c r="F108" s="2">
        <v>6.5</v>
      </c>
      <c r="G108" s="2">
        <v>7</v>
      </c>
      <c r="H108" s="2">
        <f t="shared" si="11"/>
        <v>6.75</v>
      </c>
      <c r="I108" s="2">
        <f t="shared" si="12"/>
        <v>-0.70000000000000018</v>
      </c>
      <c r="J108" s="2" t="s">
        <v>24</v>
      </c>
      <c r="K108" s="2" t="s">
        <v>121</v>
      </c>
      <c r="L108" s="2" t="s">
        <v>91</v>
      </c>
      <c r="M108" s="2" t="s">
        <v>192</v>
      </c>
      <c r="N108" s="2">
        <v>33</v>
      </c>
      <c r="O108" s="2" t="s">
        <v>505</v>
      </c>
      <c r="P108" s="2" t="s">
        <v>485</v>
      </c>
      <c r="R108" s="4">
        <v>47.64</v>
      </c>
      <c r="S108" s="4">
        <v>7.2640000000000002</v>
      </c>
      <c r="T108" s="4">
        <v>-0.995</v>
      </c>
      <c r="U108" s="4">
        <v>-0.19700000000000001</v>
      </c>
      <c r="V108" s="4">
        <v>2.0649999999999999</v>
      </c>
      <c r="W108" s="4">
        <v>135.30000000000001</v>
      </c>
      <c r="X108" s="4">
        <v>269.2</v>
      </c>
      <c r="Y108" s="4">
        <v>168.9</v>
      </c>
    </row>
    <row r="109" spans="1:25" x14ac:dyDescent="0.3">
      <c r="A109" s="2">
        <v>108</v>
      </c>
      <c r="B109" s="2" t="s">
        <v>216</v>
      </c>
      <c r="C109" s="5">
        <v>16407</v>
      </c>
      <c r="D109" s="2" t="s">
        <v>196</v>
      </c>
      <c r="E109" s="2">
        <v>414</v>
      </c>
      <c r="F109" s="2">
        <v>6</v>
      </c>
      <c r="G109" s="2">
        <v>6.5</v>
      </c>
      <c r="H109" s="2">
        <f t="shared" si="11"/>
        <v>6.25</v>
      </c>
      <c r="I109" s="2">
        <f t="shared" si="12"/>
        <v>-0.20000000000000018</v>
      </c>
      <c r="J109" s="2" t="s">
        <v>24</v>
      </c>
      <c r="K109" s="2" t="s">
        <v>121</v>
      </c>
      <c r="L109" s="2" t="s">
        <v>91</v>
      </c>
      <c r="M109" s="2" t="s">
        <v>192</v>
      </c>
      <c r="N109" s="2">
        <v>33</v>
      </c>
      <c r="O109" s="2" t="s">
        <v>505</v>
      </c>
      <c r="P109" s="2" t="s">
        <v>485</v>
      </c>
      <c r="R109" s="4">
        <v>48.53</v>
      </c>
      <c r="S109" s="4">
        <v>6.7619999999999996</v>
      </c>
      <c r="T109" s="4">
        <v>-10.37</v>
      </c>
      <c r="U109" s="4">
        <v>-2.5899999999999999E-2</v>
      </c>
      <c r="V109" s="4">
        <v>2.2909999999999999</v>
      </c>
      <c r="W109" s="4">
        <v>130.30000000000001</v>
      </c>
      <c r="X109" s="4">
        <v>248.2</v>
      </c>
      <c r="Y109" s="4">
        <v>168.9</v>
      </c>
    </row>
    <row r="110" spans="1:25" x14ac:dyDescent="0.3">
      <c r="A110" s="2">
        <v>109</v>
      </c>
      <c r="B110" s="2" t="s">
        <v>217</v>
      </c>
      <c r="C110" s="2">
        <v>267</v>
      </c>
      <c r="D110" s="2" t="s">
        <v>218</v>
      </c>
      <c r="H110" s="2">
        <v>5.75</v>
      </c>
      <c r="I110" s="2">
        <f>15.1-H110</f>
        <v>9.35</v>
      </c>
      <c r="J110" s="2" t="s">
        <v>120</v>
      </c>
      <c r="K110" s="2" t="s">
        <v>219</v>
      </c>
      <c r="L110" s="2" t="s">
        <v>220</v>
      </c>
      <c r="M110" s="2" t="s">
        <v>220</v>
      </c>
      <c r="N110" s="2">
        <v>12</v>
      </c>
      <c r="O110" s="2" t="s">
        <v>490</v>
      </c>
      <c r="P110" s="2" t="s">
        <v>485</v>
      </c>
      <c r="R110" s="4">
        <v>43.16</v>
      </c>
      <c r="S110" s="4">
        <v>5.8040000000000003</v>
      </c>
      <c r="T110" s="4">
        <v>-0.79900000000000004</v>
      </c>
      <c r="U110" s="4">
        <v>-0.40200000000000002</v>
      </c>
      <c r="V110" s="4">
        <v>2.7080000000000002</v>
      </c>
      <c r="W110" s="4">
        <v>93.93</v>
      </c>
      <c r="X110" s="4">
        <v>235.7</v>
      </c>
      <c r="Y110" s="4">
        <v>153.80000000000001</v>
      </c>
    </row>
    <row r="111" spans="1:25" x14ac:dyDescent="0.3">
      <c r="A111" s="2">
        <v>110</v>
      </c>
      <c r="B111" s="2" t="s">
        <v>221</v>
      </c>
      <c r="C111" s="2">
        <v>267</v>
      </c>
      <c r="D111" s="2" t="s">
        <v>218</v>
      </c>
      <c r="H111" s="2">
        <v>5.9</v>
      </c>
      <c r="I111" s="2">
        <f t="shared" ref="I111:I119" si="13">15.1-H111</f>
        <v>9.1999999999999993</v>
      </c>
      <c r="J111" s="2" t="s">
        <v>120</v>
      </c>
      <c r="K111" s="2" t="s">
        <v>219</v>
      </c>
      <c r="L111" s="2" t="s">
        <v>220</v>
      </c>
      <c r="M111" s="2" t="s">
        <v>220</v>
      </c>
      <c r="N111" s="2">
        <v>12</v>
      </c>
      <c r="O111" s="2" t="s">
        <v>490</v>
      </c>
      <c r="P111" s="2" t="s">
        <v>485</v>
      </c>
      <c r="R111" s="4">
        <v>49.35</v>
      </c>
      <c r="S111" s="4">
        <v>5.8239999999999998</v>
      </c>
      <c r="T111" s="4">
        <v>-0.96299999999999997</v>
      </c>
      <c r="U111" s="4">
        <v>-0.32700000000000001</v>
      </c>
      <c r="V111" s="4">
        <v>2.8050000000000002</v>
      </c>
      <c r="W111" s="4">
        <v>117.6</v>
      </c>
      <c r="X111" s="4">
        <v>231.1</v>
      </c>
      <c r="Y111" s="4">
        <v>153.80000000000001</v>
      </c>
    </row>
    <row r="112" spans="1:25" x14ac:dyDescent="0.3">
      <c r="A112" s="2">
        <v>111</v>
      </c>
      <c r="B112" s="2" t="s">
        <v>222</v>
      </c>
      <c r="C112" s="2">
        <v>268</v>
      </c>
      <c r="D112" s="2" t="s">
        <v>218</v>
      </c>
      <c r="H112" s="2">
        <v>13.5</v>
      </c>
      <c r="I112" s="2">
        <f t="shared" si="13"/>
        <v>1.5999999999999996</v>
      </c>
      <c r="J112" s="2" t="s">
        <v>120</v>
      </c>
      <c r="K112" s="2" t="s">
        <v>219</v>
      </c>
      <c r="L112" s="2" t="s">
        <v>223</v>
      </c>
      <c r="M112" s="2" t="s">
        <v>224</v>
      </c>
      <c r="N112" s="2">
        <v>9</v>
      </c>
      <c r="O112" s="2" t="s">
        <v>490</v>
      </c>
      <c r="P112" s="2" t="s">
        <v>485</v>
      </c>
      <c r="R112" s="4">
        <v>24.32</v>
      </c>
      <c r="S112" s="4">
        <v>6.0880000000000001</v>
      </c>
      <c r="T112" s="4">
        <v>-0.32200000000000001</v>
      </c>
      <c r="U112" s="4">
        <v>-0.86399999999999999</v>
      </c>
      <c r="V112" s="4">
        <v>2.044</v>
      </c>
      <c r="W112" s="4">
        <v>27.11</v>
      </c>
      <c r="X112" s="4">
        <v>197.1</v>
      </c>
      <c r="Y112" s="4">
        <v>140.1</v>
      </c>
    </row>
    <row r="113" spans="1:25" x14ac:dyDescent="0.3">
      <c r="A113" s="2">
        <v>112</v>
      </c>
      <c r="B113" s="2" t="s">
        <v>225</v>
      </c>
      <c r="C113" s="2">
        <v>268</v>
      </c>
      <c r="D113" s="2" t="s">
        <v>218</v>
      </c>
      <c r="H113" s="2">
        <v>13.9</v>
      </c>
      <c r="I113" s="2">
        <f t="shared" si="13"/>
        <v>1.1999999999999993</v>
      </c>
      <c r="J113" s="2" t="s">
        <v>120</v>
      </c>
      <c r="K113" s="2" t="s">
        <v>219</v>
      </c>
      <c r="L113" s="2" t="s">
        <v>223</v>
      </c>
      <c r="M113" s="2" t="s">
        <v>224</v>
      </c>
      <c r="N113" s="2">
        <v>9</v>
      </c>
      <c r="O113" s="2" t="s">
        <v>490</v>
      </c>
      <c r="P113" s="2" t="s">
        <v>485</v>
      </c>
      <c r="R113" s="4">
        <v>28.33</v>
      </c>
      <c r="S113" s="4">
        <v>4.45</v>
      </c>
      <c r="T113" s="4">
        <v>-0.67700000000000005</v>
      </c>
      <c r="U113" s="4">
        <v>-0.307</v>
      </c>
      <c r="V113" s="4">
        <v>3.2789999999999999</v>
      </c>
      <c r="W113" s="4">
        <v>38.03</v>
      </c>
      <c r="X113" s="4">
        <v>151.6</v>
      </c>
      <c r="Y113" s="4">
        <v>127.6</v>
      </c>
    </row>
    <row r="114" spans="1:25" x14ac:dyDescent="0.3">
      <c r="A114" s="2">
        <v>113</v>
      </c>
      <c r="B114" s="2" t="s">
        <v>226</v>
      </c>
      <c r="C114" s="2">
        <v>269</v>
      </c>
      <c r="D114" s="2" t="s">
        <v>218</v>
      </c>
      <c r="H114" s="2">
        <v>38.200000000000003</v>
      </c>
      <c r="I114" s="2">
        <f t="shared" si="13"/>
        <v>-23.1</v>
      </c>
      <c r="J114" s="2" t="s">
        <v>120</v>
      </c>
      <c r="K114" s="2" t="s">
        <v>219</v>
      </c>
      <c r="L114" s="2" t="s">
        <v>737</v>
      </c>
      <c r="M114" s="2" t="s">
        <v>737</v>
      </c>
      <c r="N114" s="2">
        <v>7</v>
      </c>
      <c r="O114" s="2" t="s">
        <v>490</v>
      </c>
      <c r="P114" s="2" t="s">
        <v>485</v>
      </c>
      <c r="R114" s="4">
        <v>30.72</v>
      </c>
      <c r="S114" s="4">
        <v>5.53</v>
      </c>
      <c r="T114" s="4">
        <v>-0.52300000000000002</v>
      </c>
      <c r="U114" s="4">
        <v>-0.18</v>
      </c>
      <c r="V114" s="4">
        <v>2.96</v>
      </c>
      <c r="W114" s="4">
        <v>45.91</v>
      </c>
      <c r="X114" s="4">
        <v>191</v>
      </c>
      <c r="Y114" s="4">
        <v>96.49</v>
      </c>
    </row>
    <row r="115" spans="1:25" x14ac:dyDescent="0.3">
      <c r="A115" s="2">
        <v>114</v>
      </c>
      <c r="B115" s="2" t="s">
        <v>227</v>
      </c>
      <c r="C115" s="2">
        <v>269</v>
      </c>
      <c r="D115" s="2" t="s">
        <v>218</v>
      </c>
      <c r="H115" s="2">
        <v>38.799999999999997</v>
      </c>
      <c r="I115" s="2">
        <f t="shared" si="13"/>
        <v>-23.699999999999996</v>
      </c>
      <c r="J115" s="2" t="s">
        <v>120</v>
      </c>
      <c r="K115" s="2" t="s">
        <v>219</v>
      </c>
      <c r="L115" s="2" t="s">
        <v>737</v>
      </c>
      <c r="M115" s="2" t="s">
        <v>737</v>
      </c>
      <c r="N115" s="2">
        <v>7</v>
      </c>
      <c r="O115" s="2" t="s">
        <v>490</v>
      </c>
      <c r="P115" s="2" t="s">
        <v>485</v>
      </c>
      <c r="R115" s="4">
        <v>46.77</v>
      </c>
      <c r="S115" s="4">
        <v>3.427</v>
      </c>
      <c r="T115" s="4">
        <v>-1.6879999999999999</v>
      </c>
      <c r="U115" s="4">
        <v>2.266</v>
      </c>
      <c r="V115" s="4">
        <v>6.6429999999999998</v>
      </c>
      <c r="W115" s="4">
        <v>79.38</v>
      </c>
      <c r="X115" s="4">
        <v>121.8</v>
      </c>
      <c r="Y115" s="4">
        <v>96.49</v>
      </c>
    </row>
    <row r="116" spans="1:25" x14ac:dyDescent="0.3">
      <c r="A116" s="2">
        <v>115</v>
      </c>
      <c r="B116" s="2" t="s">
        <v>228</v>
      </c>
      <c r="C116" s="2">
        <v>270</v>
      </c>
      <c r="D116" s="2" t="s">
        <v>218</v>
      </c>
      <c r="H116" s="2">
        <v>74.5</v>
      </c>
      <c r="I116" s="2">
        <f t="shared" si="13"/>
        <v>-59.4</v>
      </c>
      <c r="J116" s="2" t="s">
        <v>120</v>
      </c>
      <c r="K116" s="2" t="s">
        <v>219</v>
      </c>
      <c r="L116" s="2" t="s">
        <v>229</v>
      </c>
      <c r="M116" s="2" t="s">
        <v>230</v>
      </c>
      <c r="N116" s="2">
        <v>6</v>
      </c>
      <c r="O116" s="2" t="s">
        <v>490</v>
      </c>
      <c r="P116" s="2" t="s">
        <v>485</v>
      </c>
      <c r="R116" s="4">
        <v>15.65</v>
      </c>
      <c r="S116" s="4">
        <v>4.6529999999999996</v>
      </c>
      <c r="T116" s="4">
        <v>-0.253</v>
      </c>
      <c r="U116" s="4">
        <v>3.44E-2</v>
      </c>
      <c r="V116" s="4">
        <v>2.2789999999999999</v>
      </c>
      <c r="W116" s="4">
        <v>15.99</v>
      </c>
      <c r="X116" s="4">
        <v>119.7</v>
      </c>
      <c r="Y116" s="4">
        <v>18</v>
      </c>
    </row>
    <row r="117" spans="1:25" x14ac:dyDescent="0.3">
      <c r="A117" s="2">
        <v>116</v>
      </c>
      <c r="B117" s="2" t="s">
        <v>231</v>
      </c>
      <c r="C117" s="2">
        <v>271</v>
      </c>
      <c r="D117" s="2" t="s">
        <v>218</v>
      </c>
      <c r="H117" s="2">
        <v>95.6</v>
      </c>
      <c r="I117" s="2">
        <f t="shared" si="13"/>
        <v>-80.5</v>
      </c>
      <c r="J117" s="2" t="s">
        <v>120</v>
      </c>
      <c r="K117" s="2" t="s">
        <v>219</v>
      </c>
      <c r="L117" s="2" t="s">
        <v>229</v>
      </c>
      <c r="M117" s="2" t="s">
        <v>738</v>
      </c>
      <c r="N117" s="2">
        <v>5</v>
      </c>
      <c r="O117" s="2" t="s">
        <v>490</v>
      </c>
      <c r="P117" s="2" t="s">
        <v>485</v>
      </c>
      <c r="R117" s="4">
        <v>30.94</v>
      </c>
      <c r="S117" s="4">
        <v>3.944</v>
      </c>
      <c r="T117" s="4">
        <v>-1.141</v>
      </c>
      <c r="U117" s="4">
        <v>0.86499999999999999</v>
      </c>
      <c r="V117" s="4">
        <v>3.93</v>
      </c>
      <c r="W117" s="4">
        <v>51.38</v>
      </c>
      <c r="X117" s="4">
        <v>112</v>
      </c>
      <c r="Y117" s="4">
        <v>80.069999999999993</v>
      </c>
    </row>
    <row r="118" spans="1:25" x14ac:dyDescent="0.3">
      <c r="A118" s="2">
        <v>117</v>
      </c>
      <c r="B118" s="2" t="s">
        <v>232</v>
      </c>
      <c r="C118" s="2">
        <v>273</v>
      </c>
      <c r="D118" s="2" t="s">
        <v>218</v>
      </c>
      <c r="H118" s="2">
        <v>104.7</v>
      </c>
      <c r="I118" s="2">
        <f t="shared" si="13"/>
        <v>-89.600000000000009</v>
      </c>
      <c r="J118" s="2" t="s">
        <v>120</v>
      </c>
      <c r="K118" s="2" t="s">
        <v>219</v>
      </c>
      <c r="L118" s="2" t="s">
        <v>233</v>
      </c>
      <c r="M118" s="2" t="s">
        <v>234</v>
      </c>
      <c r="N118" s="2">
        <v>4</v>
      </c>
      <c r="O118" s="2" t="s">
        <v>530</v>
      </c>
      <c r="P118" s="2" t="s">
        <v>485</v>
      </c>
      <c r="R118" s="4">
        <v>76.95</v>
      </c>
      <c r="S118" s="4">
        <v>2.0760000000000001</v>
      </c>
      <c r="T118" s="4">
        <v>-3.6960000000000002</v>
      </c>
      <c r="U118" s="4">
        <v>17.100000000000001</v>
      </c>
      <c r="V118" s="4">
        <v>50.28</v>
      </c>
      <c r="W118" s="4">
        <v>88.66</v>
      </c>
      <c r="X118" s="4">
        <v>130.1</v>
      </c>
      <c r="Y118" s="4">
        <v>87.9</v>
      </c>
    </row>
    <row r="119" spans="1:25" x14ac:dyDescent="0.3">
      <c r="A119" s="2">
        <v>118</v>
      </c>
      <c r="B119" s="2" t="s">
        <v>235</v>
      </c>
      <c r="C119" s="2">
        <v>273</v>
      </c>
      <c r="D119" s="2" t="s">
        <v>218</v>
      </c>
      <c r="H119" s="2">
        <v>104.9</v>
      </c>
      <c r="I119" s="2">
        <f t="shared" si="13"/>
        <v>-89.800000000000011</v>
      </c>
      <c r="J119" s="2" t="s">
        <v>120</v>
      </c>
      <c r="K119" s="2" t="s">
        <v>219</v>
      </c>
      <c r="L119" s="2" t="s">
        <v>233</v>
      </c>
      <c r="M119" s="2" t="s">
        <v>234</v>
      </c>
      <c r="N119" s="2">
        <v>4</v>
      </c>
      <c r="O119" s="2" t="s">
        <v>530</v>
      </c>
      <c r="P119" s="2" t="s">
        <v>485</v>
      </c>
      <c r="R119" s="4">
        <v>65.819999999999993</v>
      </c>
      <c r="S119" s="4">
        <v>2.5379999999999998</v>
      </c>
      <c r="T119" s="4">
        <v>-2.4569999999999999</v>
      </c>
      <c r="U119" s="4">
        <v>6.6619999999999999</v>
      </c>
      <c r="V119" s="4">
        <v>20.69</v>
      </c>
      <c r="W119" s="4">
        <v>86.84</v>
      </c>
      <c r="X119" s="4">
        <v>132.4</v>
      </c>
      <c r="Y119" s="4">
        <v>96.49</v>
      </c>
    </row>
    <row r="120" spans="1:25" x14ac:dyDescent="0.3">
      <c r="A120" s="2">
        <v>119</v>
      </c>
      <c r="B120" s="2" t="s">
        <v>236</v>
      </c>
      <c r="C120" s="2">
        <v>877</v>
      </c>
      <c r="D120" s="2" t="s">
        <v>237</v>
      </c>
      <c r="H120" s="2">
        <v>5.2</v>
      </c>
      <c r="I120" s="2">
        <f>6-H120</f>
        <v>0.79999999999999982</v>
      </c>
      <c r="J120" s="2" t="s">
        <v>120</v>
      </c>
      <c r="K120" s="2" t="s">
        <v>238</v>
      </c>
      <c r="L120" s="2" t="s">
        <v>53</v>
      </c>
      <c r="M120" s="2" t="s">
        <v>239</v>
      </c>
      <c r="N120" s="2">
        <v>43</v>
      </c>
      <c r="O120" s="2" t="s">
        <v>53</v>
      </c>
      <c r="P120" s="2" t="s">
        <v>485</v>
      </c>
      <c r="R120" s="4">
        <v>29.61</v>
      </c>
      <c r="S120" s="4">
        <v>6.5579999999999998</v>
      </c>
      <c r="T120" s="4">
        <v>-0.55700000000000005</v>
      </c>
      <c r="U120" s="4">
        <v>-0.24099999999999999</v>
      </c>
      <c r="V120" s="4">
        <v>1.9530000000000001</v>
      </c>
      <c r="W120" s="4">
        <v>40.020000000000003</v>
      </c>
      <c r="X120" s="4">
        <v>277</v>
      </c>
      <c r="Y120" s="4">
        <v>45.75</v>
      </c>
    </row>
    <row r="121" spans="1:25" x14ac:dyDescent="0.3">
      <c r="A121" s="2">
        <v>120</v>
      </c>
      <c r="B121" s="2" t="s">
        <v>240</v>
      </c>
      <c r="C121" s="2">
        <v>879</v>
      </c>
      <c r="D121" s="2" t="s">
        <v>237</v>
      </c>
      <c r="H121" s="2">
        <v>9.15</v>
      </c>
      <c r="I121" s="2">
        <f t="shared" ref="I121:I129" si="14">6-H121</f>
        <v>-3.1500000000000004</v>
      </c>
      <c r="J121" s="2" t="s">
        <v>120</v>
      </c>
      <c r="K121" s="2" t="s">
        <v>238</v>
      </c>
      <c r="L121" s="2" t="s">
        <v>53</v>
      </c>
      <c r="M121" s="2" t="s">
        <v>239</v>
      </c>
      <c r="N121" s="2">
        <v>43</v>
      </c>
      <c r="O121" s="2" t="s">
        <v>53</v>
      </c>
      <c r="P121" s="2" t="s">
        <v>485</v>
      </c>
      <c r="R121" s="4">
        <v>83.91</v>
      </c>
      <c r="S121" s="4">
        <v>3.41</v>
      </c>
      <c r="T121" s="4">
        <v>-2.06</v>
      </c>
      <c r="U121" s="4">
        <v>6.25</v>
      </c>
      <c r="V121" s="4">
        <v>25.75</v>
      </c>
      <c r="W121" s="4">
        <v>106.9</v>
      </c>
      <c r="X121" s="4">
        <v>235.1</v>
      </c>
      <c r="Y121" s="4">
        <v>127.6</v>
      </c>
    </row>
    <row r="122" spans="1:25" x14ac:dyDescent="0.3">
      <c r="A122" s="2">
        <v>121</v>
      </c>
      <c r="B122" s="2" t="s">
        <v>241</v>
      </c>
      <c r="C122" s="2">
        <v>881</v>
      </c>
      <c r="D122" s="2" t="s">
        <v>237</v>
      </c>
      <c r="H122" s="2">
        <v>10.9</v>
      </c>
      <c r="I122" s="2">
        <f t="shared" si="14"/>
        <v>-4.9000000000000004</v>
      </c>
      <c r="J122" s="2" t="s">
        <v>120</v>
      </c>
      <c r="K122" s="2" t="s">
        <v>238</v>
      </c>
      <c r="L122" s="2" t="s">
        <v>53</v>
      </c>
      <c r="M122" s="2" t="s">
        <v>242</v>
      </c>
      <c r="N122" s="2">
        <v>41</v>
      </c>
      <c r="O122" s="2" t="s">
        <v>53</v>
      </c>
      <c r="P122" s="2" t="s">
        <v>485</v>
      </c>
      <c r="R122" s="4">
        <v>30.89</v>
      </c>
      <c r="S122" s="4">
        <v>3.609</v>
      </c>
      <c r="T122" s="4">
        <v>-1.321</v>
      </c>
      <c r="U122" s="4">
        <v>2.7480000000000002</v>
      </c>
      <c r="V122" s="4">
        <v>5.55</v>
      </c>
      <c r="W122" s="4">
        <v>39.81</v>
      </c>
      <c r="X122" s="4">
        <v>100.6</v>
      </c>
      <c r="Y122" s="4">
        <v>45.75</v>
      </c>
    </row>
    <row r="123" spans="1:25" x14ac:dyDescent="0.3">
      <c r="A123" s="2">
        <v>122</v>
      </c>
      <c r="B123" s="2" t="s">
        <v>243</v>
      </c>
      <c r="C123" s="2">
        <v>882</v>
      </c>
      <c r="D123" s="2" t="s">
        <v>237</v>
      </c>
      <c r="H123" s="2">
        <v>12.05</v>
      </c>
      <c r="I123" s="2">
        <f t="shared" si="14"/>
        <v>-6.0500000000000007</v>
      </c>
      <c r="J123" s="2" t="s">
        <v>120</v>
      </c>
      <c r="K123" s="2" t="s">
        <v>238</v>
      </c>
      <c r="L123" s="2" t="s">
        <v>53</v>
      </c>
      <c r="M123" s="2" t="s">
        <v>242</v>
      </c>
      <c r="N123" s="2">
        <v>41</v>
      </c>
      <c r="O123" s="2" t="s">
        <v>53</v>
      </c>
      <c r="P123" s="2" t="s">
        <v>485</v>
      </c>
      <c r="R123" s="4">
        <v>47.06</v>
      </c>
      <c r="S123" s="4">
        <v>3.5510000000000002</v>
      </c>
      <c r="T123" s="4">
        <v>-1.4950000000000001</v>
      </c>
      <c r="U123" s="4">
        <v>3.512</v>
      </c>
      <c r="V123" s="4">
        <v>11.55</v>
      </c>
      <c r="W123" s="4">
        <v>54.21</v>
      </c>
      <c r="X123" s="4">
        <v>174.6</v>
      </c>
      <c r="Y123" s="4">
        <v>45.75</v>
      </c>
    </row>
    <row r="124" spans="1:25" x14ac:dyDescent="0.3">
      <c r="A124" s="2">
        <v>123</v>
      </c>
      <c r="B124" s="2" t="s">
        <v>244</v>
      </c>
      <c r="C124" s="2">
        <v>883</v>
      </c>
      <c r="D124" s="2" t="s">
        <v>237</v>
      </c>
      <c r="H124" s="2">
        <v>13.8</v>
      </c>
      <c r="I124" s="2">
        <f t="shared" si="14"/>
        <v>-7.8000000000000007</v>
      </c>
      <c r="J124" s="2" t="s">
        <v>120</v>
      </c>
      <c r="K124" s="2" t="s">
        <v>238</v>
      </c>
      <c r="L124" s="2" t="s">
        <v>53</v>
      </c>
      <c r="M124" s="2" t="s">
        <v>242</v>
      </c>
      <c r="N124" s="2">
        <v>41</v>
      </c>
      <c r="O124" s="2" t="s">
        <v>53</v>
      </c>
      <c r="P124" s="2" t="s">
        <v>485</v>
      </c>
      <c r="R124" s="4">
        <v>205</v>
      </c>
      <c r="S124" s="4">
        <v>1.9279999999999999</v>
      </c>
      <c r="T124" s="4">
        <v>-5.63</v>
      </c>
      <c r="U124" s="4">
        <v>42.12</v>
      </c>
      <c r="V124" s="4">
        <v>152.1</v>
      </c>
      <c r="W124" s="4">
        <v>223.8</v>
      </c>
      <c r="X124" s="4">
        <v>313.10000000000002</v>
      </c>
      <c r="Y124" s="4">
        <v>223.4</v>
      </c>
    </row>
    <row r="125" spans="1:25" x14ac:dyDescent="0.3">
      <c r="A125" s="2">
        <v>124</v>
      </c>
      <c r="B125" s="2" t="s">
        <v>245</v>
      </c>
      <c r="C125" s="2">
        <v>890</v>
      </c>
      <c r="D125" s="2" t="s">
        <v>237</v>
      </c>
      <c r="H125" s="2">
        <v>24.5</v>
      </c>
      <c r="I125" s="2">
        <f t="shared" si="14"/>
        <v>-18.5</v>
      </c>
      <c r="J125" s="2" t="s">
        <v>120</v>
      </c>
      <c r="K125" s="2" t="s">
        <v>238</v>
      </c>
      <c r="L125" s="2" t="s">
        <v>53</v>
      </c>
      <c r="M125" s="2" t="s">
        <v>242</v>
      </c>
      <c r="N125" s="2">
        <v>41</v>
      </c>
      <c r="O125" s="2" t="s">
        <v>53</v>
      </c>
      <c r="P125" s="2" t="s">
        <v>485</v>
      </c>
      <c r="R125" s="4">
        <v>212.9</v>
      </c>
      <c r="S125" s="4">
        <v>2.46</v>
      </c>
      <c r="T125" s="4">
        <v>-3.806</v>
      </c>
      <c r="U125" s="4">
        <v>18.3</v>
      </c>
      <c r="V125" s="4">
        <v>139.30000000000001</v>
      </c>
      <c r="W125" s="4">
        <v>248.6</v>
      </c>
      <c r="X125" s="4">
        <v>377.9</v>
      </c>
      <c r="Y125" s="4">
        <v>269.2</v>
      </c>
    </row>
    <row r="126" spans="1:25" x14ac:dyDescent="0.3">
      <c r="A126" s="2">
        <v>125</v>
      </c>
      <c r="B126" s="2" t="s">
        <v>246</v>
      </c>
      <c r="C126" s="2">
        <v>892</v>
      </c>
      <c r="D126" s="2" t="s">
        <v>237</v>
      </c>
      <c r="H126" s="2">
        <v>27.5</v>
      </c>
      <c r="I126" s="2">
        <f t="shared" si="14"/>
        <v>-21.5</v>
      </c>
      <c r="J126" s="2" t="s">
        <v>120</v>
      </c>
      <c r="K126" s="2" t="s">
        <v>238</v>
      </c>
      <c r="L126" s="2" t="s">
        <v>247</v>
      </c>
      <c r="M126" s="2" t="s">
        <v>248</v>
      </c>
      <c r="N126" s="2">
        <v>11</v>
      </c>
      <c r="O126" s="2" t="s">
        <v>490</v>
      </c>
      <c r="P126" s="2" t="s">
        <v>485</v>
      </c>
      <c r="R126" s="4">
        <v>80.55</v>
      </c>
      <c r="S126" s="4">
        <v>5.7649999999999997</v>
      </c>
      <c r="T126" s="4">
        <v>-0.96899999999999997</v>
      </c>
      <c r="U126" s="4">
        <v>0.81699999999999995</v>
      </c>
      <c r="V126" s="4">
        <v>5.1820000000000004</v>
      </c>
      <c r="W126" s="4">
        <v>135.69999999999999</v>
      </c>
      <c r="X126" s="4">
        <v>558.5</v>
      </c>
      <c r="Y126" s="4">
        <v>153.80000000000001</v>
      </c>
    </row>
    <row r="127" spans="1:25" x14ac:dyDescent="0.3">
      <c r="A127" s="2">
        <v>126</v>
      </c>
      <c r="B127" s="2" t="s">
        <v>249</v>
      </c>
      <c r="C127" s="2">
        <v>894</v>
      </c>
      <c r="D127" s="2" t="s">
        <v>237</v>
      </c>
      <c r="H127" s="2">
        <v>30.8</v>
      </c>
      <c r="I127" s="2">
        <f t="shared" si="14"/>
        <v>-24.8</v>
      </c>
      <c r="J127" s="2" t="s">
        <v>120</v>
      </c>
      <c r="K127" s="2" t="s">
        <v>238</v>
      </c>
      <c r="L127" s="2" t="s">
        <v>247</v>
      </c>
      <c r="M127" s="2" t="s">
        <v>248</v>
      </c>
      <c r="N127" s="2">
        <v>11</v>
      </c>
      <c r="O127" s="2" t="s">
        <v>490</v>
      </c>
      <c r="P127" s="2" t="s">
        <v>485</v>
      </c>
      <c r="R127" s="4">
        <v>52.42</v>
      </c>
      <c r="S127" s="4">
        <v>5.8449999999999998</v>
      </c>
      <c r="T127" s="4">
        <v>-1.212</v>
      </c>
      <c r="U127" s="4">
        <v>0.46500000000000002</v>
      </c>
      <c r="V127" s="4">
        <v>3.173</v>
      </c>
      <c r="W127" s="4">
        <v>129.1</v>
      </c>
      <c r="X127" s="4">
        <v>220.8</v>
      </c>
      <c r="Y127" s="4">
        <v>168.9</v>
      </c>
    </row>
    <row r="128" spans="1:25" x14ac:dyDescent="0.3">
      <c r="A128" s="2">
        <v>127</v>
      </c>
      <c r="B128" s="2" t="s">
        <v>250</v>
      </c>
      <c r="C128" s="2">
        <v>897</v>
      </c>
      <c r="D128" s="2" t="s">
        <v>237</v>
      </c>
      <c r="H128" s="2">
        <v>35.5</v>
      </c>
      <c r="I128" s="2">
        <f t="shared" si="14"/>
        <v>-29.5</v>
      </c>
      <c r="J128" s="2" t="s">
        <v>120</v>
      </c>
      <c r="K128" s="2" t="s">
        <v>238</v>
      </c>
      <c r="L128" s="2" t="s">
        <v>247</v>
      </c>
      <c r="M128" s="2" t="s">
        <v>248</v>
      </c>
      <c r="N128" s="2">
        <v>11</v>
      </c>
      <c r="O128" s="2" t="s">
        <v>490</v>
      </c>
      <c r="P128" s="2" t="s">
        <v>485</v>
      </c>
      <c r="R128" s="4">
        <v>70.36</v>
      </c>
      <c r="S128" s="4">
        <v>4.9710000000000001</v>
      </c>
      <c r="T128" s="4">
        <v>-1.3939999999999999</v>
      </c>
      <c r="U128" s="4">
        <v>1.411</v>
      </c>
      <c r="V128" s="4">
        <v>50.53</v>
      </c>
      <c r="W128" s="4">
        <v>137.30000000000001</v>
      </c>
      <c r="X128" s="4">
        <v>215.3</v>
      </c>
      <c r="Y128" s="4">
        <v>153.80000000000001</v>
      </c>
    </row>
    <row r="129" spans="1:25" x14ac:dyDescent="0.3">
      <c r="A129" s="2">
        <v>128</v>
      </c>
      <c r="B129" s="2" t="s">
        <v>251</v>
      </c>
      <c r="C129" s="2">
        <v>900</v>
      </c>
      <c r="D129" s="2" t="s">
        <v>237</v>
      </c>
      <c r="H129" s="2">
        <v>40.5</v>
      </c>
      <c r="I129" s="2">
        <f t="shared" si="14"/>
        <v>-34.5</v>
      </c>
      <c r="J129" s="2" t="s">
        <v>120</v>
      </c>
      <c r="K129" s="2" t="s">
        <v>238</v>
      </c>
      <c r="L129" s="2" t="s">
        <v>247</v>
      </c>
      <c r="M129" s="2" t="s">
        <v>248</v>
      </c>
      <c r="N129" s="2">
        <v>11</v>
      </c>
      <c r="O129" s="2" t="s">
        <v>490</v>
      </c>
      <c r="P129" s="2" t="s">
        <v>485</v>
      </c>
      <c r="R129" s="4">
        <v>79.56</v>
      </c>
      <c r="S129" s="4">
        <v>7.008</v>
      </c>
      <c r="T129" s="4">
        <v>-0.50700000000000001</v>
      </c>
      <c r="U129" s="4">
        <v>-6.4799999999999996E-2</v>
      </c>
      <c r="V129" s="4">
        <v>4.8710000000000004</v>
      </c>
      <c r="W129" s="4">
        <v>105.1</v>
      </c>
      <c r="X129" s="4">
        <v>1159</v>
      </c>
      <c r="Y129" s="4">
        <v>105.9</v>
      </c>
    </row>
    <row r="130" spans="1:25" x14ac:dyDescent="0.3">
      <c r="A130" s="2">
        <v>129</v>
      </c>
      <c r="B130" s="2" t="s">
        <v>252</v>
      </c>
      <c r="C130" s="2" t="s">
        <v>253</v>
      </c>
      <c r="D130" s="2" t="s">
        <v>254</v>
      </c>
      <c r="H130" s="2">
        <v>21.2</v>
      </c>
      <c r="I130" s="2">
        <f>7.99-H130</f>
        <v>-13.209999999999999</v>
      </c>
      <c r="J130" s="2" t="s">
        <v>120</v>
      </c>
      <c r="K130" s="2" t="s">
        <v>121</v>
      </c>
      <c r="L130" s="2" t="s">
        <v>91</v>
      </c>
      <c r="M130" s="2" t="s">
        <v>91</v>
      </c>
      <c r="N130" s="2">
        <v>32</v>
      </c>
      <c r="O130" s="2" t="s">
        <v>505</v>
      </c>
      <c r="P130" s="2" t="s">
        <v>485</v>
      </c>
      <c r="R130" s="4">
        <v>189.9</v>
      </c>
      <c r="S130" s="4">
        <v>3.2189999999999999</v>
      </c>
      <c r="T130" s="4">
        <v>-1.8180000000000001</v>
      </c>
      <c r="U130" s="4">
        <v>5.8319999999999999</v>
      </c>
      <c r="V130" s="4">
        <v>78.91</v>
      </c>
      <c r="W130" s="4">
        <v>206.2</v>
      </c>
      <c r="X130" s="4">
        <v>592.4</v>
      </c>
      <c r="Y130" s="4">
        <v>185.4</v>
      </c>
    </row>
    <row r="131" spans="1:25" x14ac:dyDescent="0.3">
      <c r="A131" s="2">
        <v>130</v>
      </c>
      <c r="B131" s="2" t="s">
        <v>255</v>
      </c>
      <c r="C131" s="2" t="s">
        <v>256</v>
      </c>
      <c r="D131" s="2" t="s">
        <v>254</v>
      </c>
      <c r="H131" s="2">
        <v>16.2</v>
      </c>
      <c r="I131" s="2">
        <f t="shared" ref="I131:I133" si="15">7.99-H131</f>
        <v>-8.2099999999999991</v>
      </c>
      <c r="J131" s="2" t="s">
        <v>120</v>
      </c>
      <c r="K131" s="2" t="s">
        <v>121</v>
      </c>
      <c r="L131" s="2" t="s">
        <v>91</v>
      </c>
      <c r="M131" s="2" t="s">
        <v>91</v>
      </c>
      <c r="N131" s="2">
        <v>32</v>
      </c>
      <c r="O131" s="2" t="s">
        <v>505</v>
      </c>
      <c r="P131" s="2" t="s">
        <v>485</v>
      </c>
      <c r="R131" s="4">
        <v>69.56</v>
      </c>
      <c r="S131" s="4">
        <v>6.5170000000000003</v>
      </c>
      <c r="T131" s="4">
        <v>-1.0149999999999999</v>
      </c>
      <c r="U131" s="4">
        <v>0.33400000000000002</v>
      </c>
      <c r="V131" s="4">
        <v>3.694</v>
      </c>
      <c r="W131" s="4">
        <v>151.80000000000001</v>
      </c>
      <c r="X131" s="4">
        <v>407.5</v>
      </c>
      <c r="Y131" s="4">
        <v>185.4</v>
      </c>
    </row>
    <row r="132" spans="1:25" x14ac:dyDescent="0.3">
      <c r="A132" s="2">
        <v>131</v>
      </c>
      <c r="B132" s="2" t="s">
        <v>257</v>
      </c>
      <c r="C132" s="2" t="s">
        <v>258</v>
      </c>
      <c r="D132" s="2" t="s">
        <v>254</v>
      </c>
      <c r="H132" s="2">
        <v>13.2</v>
      </c>
      <c r="I132" s="2">
        <f t="shared" si="15"/>
        <v>-5.2099999999999991</v>
      </c>
      <c r="J132" s="2" t="s">
        <v>120</v>
      </c>
      <c r="K132" s="2" t="s">
        <v>121</v>
      </c>
      <c r="L132" s="2" t="s">
        <v>91</v>
      </c>
      <c r="M132" s="2" t="s">
        <v>91</v>
      </c>
      <c r="N132" s="2">
        <v>32</v>
      </c>
      <c r="O132" s="2" t="s">
        <v>505</v>
      </c>
      <c r="P132" s="2" t="s">
        <v>485</v>
      </c>
      <c r="R132" s="4">
        <v>176.1</v>
      </c>
      <c r="S132" s="4">
        <v>2.8839999999999999</v>
      </c>
      <c r="T132" s="4">
        <v>-2.9289999999999998</v>
      </c>
      <c r="U132" s="4">
        <v>11.65</v>
      </c>
      <c r="V132" s="4">
        <v>107.5</v>
      </c>
      <c r="W132" s="4">
        <v>198.2</v>
      </c>
      <c r="X132" s="4">
        <v>441.2</v>
      </c>
      <c r="Y132" s="4">
        <v>185.4</v>
      </c>
    </row>
    <row r="133" spans="1:25" x14ac:dyDescent="0.3">
      <c r="A133" s="2">
        <v>132</v>
      </c>
      <c r="B133" s="2" t="s">
        <v>259</v>
      </c>
      <c r="C133" s="2" t="s">
        <v>260</v>
      </c>
      <c r="D133" s="2" t="s">
        <v>254</v>
      </c>
      <c r="H133" s="2">
        <v>9</v>
      </c>
      <c r="I133" s="2">
        <f t="shared" si="15"/>
        <v>-1.0099999999999998</v>
      </c>
      <c r="J133" s="2" t="s">
        <v>120</v>
      </c>
      <c r="K133" s="2" t="s">
        <v>121</v>
      </c>
      <c r="L133" s="2" t="s">
        <v>53</v>
      </c>
      <c r="M133" s="2" t="s">
        <v>242</v>
      </c>
      <c r="N133" s="2">
        <v>41</v>
      </c>
      <c r="O133" s="2" t="s">
        <v>53</v>
      </c>
      <c r="P133" s="2" t="s">
        <v>485</v>
      </c>
      <c r="R133" s="4">
        <v>76.599999999999994</v>
      </c>
      <c r="S133" s="4">
        <v>7.27</v>
      </c>
      <c r="T133" s="4">
        <v>-1.123</v>
      </c>
      <c r="U133" s="4">
        <v>0.41</v>
      </c>
      <c r="V133" s="4">
        <v>3.0449999999999999</v>
      </c>
      <c r="W133" s="4">
        <v>169.8</v>
      </c>
      <c r="X133" s="4">
        <v>478</v>
      </c>
      <c r="Y133" s="4">
        <v>185.4</v>
      </c>
    </row>
    <row r="134" spans="1:25" x14ac:dyDescent="0.3">
      <c r="A134" s="2">
        <v>133</v>
      </c>
      <c r="B134" s="2" t="s">
        <v>261</v>
      </c>
      <c r="C134" s="2" t="s">
        <v>262</v>
      </c>
      <c r="D134" s="2" t="s">
        <v>263</v>
      </c>
      <c r="H134" s="2">
        <v>14.2</v>
      </c>
      <c r="I134" s="2">
        <f>7.91-H134</f>
        <v>-6.2899999999999991</v>
      </c>
      <c r="J134" s="2" t="s">
        <v>120</v>
      </c>
      <c r="K134" s="2" t="s">
        <v>121</v>
      </c>
      <c r="L134" s="2" t="s">
        <v>91</v>
      </c>
      <c r="M134" s="2" t="s">
        <v>187</v>
      </c>
      <c r="N134" s="2">
        <v>32</v>
      </c>
      <c r="O134" s="2" t="s">
        <v>505</v>
      </c>
      <c r="P134" s="2" t="s">
        <v>485</v>
      </c>
      <c r="R134" s="4">
        <v>97.69</v>
      </c>
      <c r="S134" s="4">
        <v>8.1690000000000005</v>
      </c>
      <c r="T134" s="4">
        <v>-0.92300000000000004</v>
      </c>
      <c r="U134" s="4">
        <v>-0.17299999999999999</v>
      </c>
      <c r="V134" s="4">
        <v>3.5779999999999998</v>
      </c>
      <c r="W134" s="4">
        <v>243.7</v>
      </c>
      <c r="X134" s="4">
        <v>743.1</v>
      </c>
      <c r="Y134" s="4">
        <v>324.39999999999998</v>
      </c>
    </row>
    <row r="135" spans="1:25" x14ac:dyDescent="0.3">
      <c r="A135" s="2">
        <v>134</v>
      </c>
      <c r="B135" s="2" t="s">
        <v>264</v>
      </c>
      <c r="C135" s="2" t="s">
        <v>265</v>
      </c>
      <c r="D135" s="2" t="s">
        <v>263</v>
      </c>
      <c r="H135" s="2">
        <v>5.2</v>
      </c>
      <c r="I135" s="2">
        <f>7.91-H135</f>
        <v>2.71</v>
      </c>
      <c r="J135" s="2" t="s">
        <v>120</v>
      </c>
      <c r="K135" s="2" t="s">
        <v>121</v>
      </c>
      <c r="L135" s="2" t="s">
        <v>53</v>
      </c>
      <c r="M135" s="2" t="s">
        <v>239</v>
      </c>
      <c r="N135" s="2">
        <v>43</v>
      </c>
      <c r="O135" s="2" t="s">
        <v>53</v>
      </c>
      <c r="P135" s="2" t="s">
        <v>485</v>
      </c>
      <c r="R135" s="4">
        <v>12.64</v>
      </c>
      <c r="S135" s="4">
        <v>5.2850000000000001</v>
      </c>
      <c r="T135" s="4">
        <v>-0.23</v>
      </c>
      <c r="U135" s="4">
        <v>-0.21099999999999999</v>
      </c>
      <c r="V135" s="4">
        <v>1.464</v>
      </c>
      <c r="W135" s="4">
        <v>13.98</v>
      </c>
      <c r="X135" s="4">
        <v>96.6</v>
      </c>
      <c r="Y135" s="4">
        <v>18</v>
      </c>
    </row>
    <row r="136" spans="1:25" x14ac:dyDescent="0.3">
      <c r="A136" s="2">
        <v>135</v>
      </c>
      <c r="B136" s="2" t="s">
        <v>266</v>
      </c>
      <c r="C136" s="2" t="s">
        <v>267</v>
      </c>
      <c r="D136" s="2" t="s">
        <v>268</v>
      </c>
      <c r="H136" s="2">
        <v>13.2</v>
      </c>
      <c r="I136" s="2">
        <f>7.79-H136</f>
        <v>-5.4099999999999993</v>
      </c>
      <c r="J136" s="2" t="s">
        <v>120</v>
      </c>
      <c r="K136" s="2" t="s">
        <v>121</v>
      </c>
      <c r="L136" s="2" t="s">
        <v>91</v>
      </c>
      <c r="M136" s="2" t="s">
        <v>91</v>
      </c>
      <c r="N136" s="2">
        <v>32</v>
      </c>
      <c r="O136" s="2" t="s">
        <v>505</v>
      </c>
      <c r="P136" s="2" t="s">
        <v>485</v>
      </c>
      <c r="R136" s="4">
        <v>273</v>
      </c>
      <c r="S136" s="4">
        <v>3.4860000000000002</v>
      </c>
      <c r="T136" s="4">
        <v>-1.5029999999999999</v>
      </c>
      <c r="U136" s="4">
        <v>5.6529999999999996</v>
      </c>
      <c r="V136" s="4">
        <v>113.5</v>
      </c>
      <c r="W136" s="4">
        <v>237</v>
      </c>
      <c r="X136" s="4">
        <v>1395</v>
      </c>
      <c r="Y136" s="4">
        <v>185.4</v>
      </c>
    </row>
    <row r="137" spans="1:25" x14ac:dyDescent="0.3">
      <c r="A137" s="2">
        <v>136</v>
      </c>
      <c r="B137" s="2" t="s">
        <v>269</v>
      </c>
      <c r="C137" s="2" t="s">
        <v>270</v>
      </c>
      <c r="D137" s="2" t="s">
        <v>268</v>
      </c>
      <c r="H137" s="2">
        <v>7.2</v>
      </c>
      <c r="I137" s="2">
        <f>7.79-H137</f>
        <v>0.58999999999999986</v>
      </c>
      <c r="J137" s="2" t="s">
        <v>120</v>
      </c>
      <c r="K137" s="2" t="s">
        <v>121</v>
      </c>
      <c r="L137" s="2" t="s">
        <v>53</v>
      </c>
      <c r="M137" s="2" t="s">
        <v>53</v>
      </c>
      <c r="N137" s="2">
        <v>42</v>
      </c>
      <c r="O137" s="2" t="s">
        <v>53</v>
      </c>
      <c r="P137" s="2" t="s">
        <v>485</v>
      </c>
      <c r="R137" s="4">
        <v>31.65</v>
      </c>
      <c r="S137" s="4">
        <v>5.7229999999999999</v>
      </c>
      <c r="T137" s="4">
        <v>-0.80900000000000005</v>
      </c>
      <c r="U137" s="4">
        <v>2.5899999999999999E-2</v>
      </c>
      <c r="V137" s="4">
        <v>2.3410000000000002</v>
      </c>
      <c r="W137" s="4">
        <v>50.39</v>
      </c>
      <c r="X137" s="4">
        <v>191</v>
      </c>
      <c r="Y137" s="4">
        <v>116.3</v>
      </c>
    </row>
    <row r="138" spans="1:25" x14ac:dyDescent="0.3">
      <c r="A138" s="2">
        <v>137</v>
      </c>
      <c r="B138" s="2" t="s">
        <v>271</v>
      </c>
      <c r="C138" s="2" t="s">
        <v>272</v>
      </c>
      <c r="D138" s="2" t="s">
        <v>273</v>
      </c>
      <c r="F138" s="2">
        <v>0</v>
      </c>
      <c r="G138" s="2">
        <v>5</v>
      </c>
      <c r="H138" s="2">
        <f>(F138+G138)/2</f>
        <v>2.5</v>
      </c>
      <c r="I138" s="2">
        <v>62.4</v>
      </c>
      <c r="J138" s="2" t="s">
        <v>488</v>
      </c>
      <c r="K138" s="2" t="s">
        <v>274</v>
      </c>
      <c r="L138" s="2" t="s">
        <v>26</v>
      </c>
      <c r="M138" s="2" t="s">
        <v>275</v>
      </c>
      <c r="N138" s="2">
        <v>25</v>
      </c>
      <c r="O138" s="2" t="s">
        <v>503</v>
      </c>
      <c r="P138" s="2" t="s">
        <v>485</v>
      </c>
      <c r="Q138" s="2">
        <v>7.1</v>
      </c>
      <c r="R138" s="4">
        <v>126.3</v>
      </c>
      <c r="S138" s="4">
        <v>6.9610000000000003</v>
      </c>
      <c r="T138" s="4">
        <v>-1.966</v>
      </c>
      <c r="U138" s="4">
        <v>2.903</v>
      </c>
      <c r="V138" s="4">
        <v>3.72</v>
      </c>
      <c r="W138" s="4">
        <v>252.3</v>
      </c>
      <c r="X138" s="4">
        <v>480.9</v>
      </c>
      <c r="Y138" s="4">
        <v>269.2</v>
      </c>
    </row>
    <row r="139" spans="1:25" x14ac:dyDescent="0.3">
      <c r="A139" s="2">
        <v>138</v>
      </c>
      <c r="B139" s="2" t="s">
        <v>276</v>
      </c>
      <c r="C139" s="2" t="s">
        <v>277</v>
      </c>
      <c r="D139" s="2" t="s">
        <v>278</v>
      </c>
      <c r="F139" s="2">
        <v>0</v>
      </c>
      <c r="G139" s="2">
        <v>2</v>
      </c>
      <c r="H139" s="2">
        <f t="shared" ref="H139:H202" si="16">(F139+G139)/2</f>
        <v>1</v>
      </c>
      <c r="I139" s="2">
        <v>57.2</v>
      </c>
      <c r="J139" s="2" t="s">
        <v>488</v>
      </c>
      <c r="K139" s="2" t="s">
        <v>274</v>
      </c>
      <c r="L139" s="2" t="s">
        <v>26</v>
      </c>
      <c r="M139" s="2" t="s">
        <v>275</v>
      </c>
      <c r="N139" s="2">
        <v>25</v>
      </c>
      <c r="O139" s="2" t="s">
        <v>503</v>
      </c>
      <c r="P139" s="2" t="s">
        <v>485</v>
      </c>
      <c r="R139" s="4">
        <v>102.5</v>
      </c>
      <c r="S139" s="4">
        <v>5.7750000000000004</v>
      </c>
      <c r="T139" s="4">
        <v>-2.121</v>
      </c>
      <c r="U139" s="4">
        <v>3.617</v>
      </c>
      <c r="V139" s="4">
        <v>5.9859999999999998</v>
      </c>
      <c r="W139" s="4">
        <v>198.2</v>
      </c>
      <c r="X139" s="4">
        <v>334.2</v>
      </c>
      <c r="Y139" s="4">
        <v>245.2</v>
      </c>
    </row>
    <row r="140" spans="1:25" x14ac:dyDescent="0.3">
      <c r="A140" s="2">
        <v>139</v>
      </c>
      <c r="B140" s="2" t="s">
        <v>279</v>
      </c>
      <c r="C140" s="2" t="s">
        <v>280</v>
      </c>
      <c r="D140" s="2" t="s">
        <v>278</v>
      </c>
      <c r="F140" s="2">
        <v>0</v>
      </c>
      <c r="G140" s="2">
        <v>2</v>
      </c>
      <c r="H140" s="2">
        <f t="shared" si="16"/>
        <v>1</v>
      </c>
      <c r="I140" s="2">
        <v>57.2</v>
      </c>
      <c r="J140" s="2" t="s">
        <v>488</v>
      </c>
      <c r="K140" s="2" t="s">
        <v>274</v>
      </c>
      <c r="L140" s="2" t="s">
        <v>26</v>
      </c>
      <c r="M140" s="2" t="s">
        <v>275</v>
      </c>
      <c r="N140" s="2">
        <v>25</v>
      </c>
      <c r="O140" s="2" t="s">
        <v>503</v>
      </c>
      <c r="P140" s="2" t="s">
        <v>485</v>
      </c>
      <c r="R140" s="4">
        <v>46.3</v>
      </c>
      <c r="S140" s="4">
        <v>12.82</v>
      </c>
      <c r="T140" s="4">
        <v>-0.94399999999999995</v>
      </c>
      <c r="U140" s="4">
        <v>-0.60399999999999998</v>
      </c>
      <c r="V140" s="4">
        <v>0.47599999999999998</v>
      </c>
      <c r="W140" s="4">
        <v>165.5</v>
      </c>
      <c r="X140" s="4">
        <v>457.3</v>
      </c>
      <c r="Y140" s="4">
        <v>269.2</v>
      </c>
    </row>
    <row r="141" spans="1:25" x14ac:dyDescent="0.3">
      <c r="A141" s="2">
        <v>140</v>
      </c>
      <c r="B141" s="2" t="s">
        <v>281</v>
      </c>
      <c r="C141" s="2" t="s">
        <v>282</v>
      </c>
      <c r="D141" s="2" t="s">
        <v>283</v>
      </c>
      <c r="F141" s="2">
        <v>0</v>
      </c>
      <c r="G141" s="2">
        <v>5</v>
      </c>
      <c r="H141" s="2">
        <f t="shared" si="16"/>
        <v>2.5</v>
      </c>
      <c r="I141" s="2">
        <v>58</v>
      </c>
      <c r="J141" s="2" t="s">
        <v>488</v>
      </c>
      <c r="K141" s="2" t="s">
        <v>274</v>
      </c>
      <c r="L141" s="2" t="s">
        <v>26</v>
      </c>
      <c r="M141" s="2" t="s">
        <v>275</v>
      </c>
      <c r="N141" s="2">
        <v>25</v>
      </c>
      <c r="O141" s="2" t="s">
        <v>503</v>
      </c>
      <c r="P141" s="2" t="s">
        <v>485</v>
      </c>
      <c r="R141" s="4">
        <v>22.15</v>
      </c>
      <c r="S141" s="4">
        <v>8.923</v>
      </c>
      <c r="T141" s="4">
        <v>-0.59299999999999997</v>
      </c>
      <c r="U141" s="4">
        <v>-0.875</v>
      </c>
      <c r="V141" s="4">
        <v>0.70099999999999996</v>
      </c>
      <c r="W141" s="4">
        <v>50.39</v>
      </c>
      <c r="X141" s="4">
        <v>229.3</v>
      </c>
      <c r="Y141" s="4">
        <v>105.9</v>
      </c>
    </row>
    <row r="142" spans="1:25" x14ac:dyDescent="0.3">
      <c r="A142" s="2">
        <v>141</v>
      </c>
      <c r="B142" s="2" t="s">
        <v>284</v>
      </c>
      <c r="C142" s="2" t="s">
        <v>285</v>
      </c>
      <c r="D142" s="2" t="s">
        <v>286</v>
      </c>
      <c r="F142" s="2">
        <v>0.55000000000000004</v>
      </c>
      <c r="G142" s="2">
        <v>0.97</v>
      </c>
      <c r="H142" s="2">
        <f t="shared" si="16"/>
        <v>0.76</v>
      </c>
      <c r="I142" s="2">
        <v>23.56</v>
      </c>
      <c r="J142" s="2" t="s">
        <v>488</v>
      </c>
      <c r="K142" s="2" t="s">
        <v>287</v>
      </c>
      <c r="L142" s="2" t="s">
        <v>288</v>
      </c>
      <c r="M142" s="2" t="s">
        <v>288</v>
      </c>
      <c r="N142" s="2">
        <v>42</v>
      </c>
      <c r="O142" s="2" t="s">
        <v>53</v>
      </c>
      <c r="P142" s="2" t="s">
        <v>485</v>
      </c>
      <c r="R142" s="4">
        <v>18.63</v>
      </c>
      <c r="S142" s="4">
        <v>4.4720000000000004</v>
      </c>
      <c r="T142" s="4">
        <v>-0.73</v>
      </c>
      <c r="U142" s="4">
        <v>0.40200000000000002</v>
      </c>
      <c r="V142" s="4">
        <v>1.833</v>
      </c>
      <c r="W142" s="4">
        <v>28.6</v>
      </c>
      <c r="X142" s="4">
        <v>73.44</v>
      </c>
      <c r="Y142" s="4">
        <v>41.68</v>
      </c>
    </row>
    <row r="143" spans="1:25" x14ac:dyDescent="0.3">
      <c r="A143" s="2">
        <v>142</v>
      </c>
      <c r="B143" s="2" t="s">
        <v>289</v>
      </c>
      <c r="C143" s="2" t="s">
        <v>290</v>
      </c>
      <c r="D143" s="2" t="s">
        <v>286</v>
      </c>
      <c r="F143" s="2">
        <v>0.97</v>
      </c>
      <c r="G143" s="2">
        <v>1.59</v>
      </c>
      <c r="H143" s="2">
        <f t="shared" si="16"/>
        <v>1.28</v>
      </c>
      <c r="I143" s="2">
        <v>23.04</v>
      </c>
      <c r="J143" s="2" t="s">
        <v>488</v>
      </c>
      <c r="K143" s="2" t="s">
        <v>287</v>
      </c>
      <c r="L143" s="2" t="s">
        <v>288</v>
      </c>
      <c r="M143" s="2" t="s">
        <v>288</v>
      </c>
      <c r="N143" s="2">
        <v>42</v>
      </c>
      <c r="O143" s="2" t="s">
        <v>53</v>
      </c>
      <c r="P143" s="2" t="s">
        <v>485</v>
      </c>
      <c r="R143" s="4">
        <v>20.7</v>
      </c>
      <c r="S143" s="4">
        <v>4.0830000000000002</v>
      </c>
      <c r="T143" s="4">
        <v>-0.80100000000000005</v>
      </c>
      <c r="U143" s="4">
        <v>0.66700000000000004</v>
      </c>
      <c r="V143" s="4">
        <v>2.3860000000000001</v>
      </c>
      <c r="W143" s="4">
        <v>31.25</v>
      </c>
      <c r="X143" s="4">
        <v>73.180000000000007</v>
      </c>
      <c r="Y143" s="4">
        <v>41.68</v>
      </c>
    </row>
    <row r="144" spans="1:25" x14ac:dyDescent="0.3">
      <c r="A144" s="2">
        <v>143</v>
      </c>
      <c r="B144" s="2" t="s">
        <v>291</v>
      </c>
      <c r="C144" s="2" t="s">
        <v>292</v>
      </c>
      <c r="D144" s="2" t="s">
        <v>286</v>
      </c>
      <c r="F144" s="2">
        <v>2.0699999999999998</v>
      </c>
      <c r="G144" s="2">
        <v>2.76</v>
      </c>
      <c r="H144" s="2">
        <f t="shared" si="16"/>
        <v>2.415</v>
      </c>
      <c r="I144" s="2">
        <v>21.905000000000001</v>
      </c>
      <c r="J144" s="2" t="s">
        <v>488</v>
      </c>
      <c r="K144" s="2" t="s">
        <v>287</v>
      </c>
      <c r="L144" s="2" t="s">
        <v>288</v>
      </c>
      <c r="M144" s="2" t="s">
        <v>288</v>
      </c>
      <c r="N144" s="2">
        <v>42</v>
      </c>
      <c r="O144" s="2" t="s">
        <v>53</v>
      </c>
      <c r="P144" s="2" t="s">
        <v>485</v>
      </c>
      <c r="R144" s="4">
        <v>15.64</v>
      </c>
      <c r="S144" s="4">
        <v>4.1139999999999999</v>
      </c>
      <c r="T144" s="4">
        <v>-0.52200000000000002</v>
      </c>
      <c r="U144" s="4">
        <v>0.36199999999999999</v>
      </c>
      <c r="V144" s="4">
        <v>1.9490000000000001</v>
      </c>
      <c r="W144" s="4">
        <v>21.4</v>
      </c>
      <c r="X144" s="4">
        <v>61.36</v>
      </c>
      <c r="Y144" s="4">
        <v>37.97</v>
      </c>
    </row>
    <row r="145" spans="1:25" x14ac:dyDescent="0.3">
      <c r="A145" s="2">
        <v>144</v>
      </c>
      <c r="B145" s="2" t="s">
        <v>293</v>
      </c>
      <c r="C145" s="2" t="s">
        <v>294</v>
      </c>
      <c r="D145" s="2" t="s">
        <v>295</v>
      </c>
      <c r="F145" s="2">
        <v>0.41</v>
      </c>
      <c r="G145" s="2">
        <v>0.83</v>
      </c>
      <c r="H145" s="2">
        <f t="shared" si="16"/>
        <v>0.62</v>
      </c>
      <c r="I145" s="2">
        <v>23</v>
      </c>
      <c r="J145" s="2" t="s">
        <v>488</v>
      </c>
      <c r="K145" s="2" t="s">
        <v>287</v>
      </c>
      <c r="L145" s="2" t="s">
        <v>296</v>
      </c>
      <c r="M145" s="2" t="s">
        <v>296</v>
      </c>
      <c r="N145" s="2">
        <v>39</v>
      </c>
      <c r="O145" s="2" t="s">
        <v>53</v>
      </c>
      <c r="P145" s="2" t="s">
        <v>485</v>
      </c>
      <c r="R145" s="4">
        <v>36.67</v>
      </c>
      <c r="S145" s="4">
        <v>5.6760000000000002</v>
      </c>
      <c r="T145" s="4">
        <v>-1.0429999999999999</v>
      </c>
      <c r="U145" s="4">
        <v>0.46700000000000003</v>
      </c>
      <c r="V145" s="4">
        <v>2.42</v>
      </c>
      <c r="W145" s="4">
        <v>61.07</v>
      </c>
      <c r="X145" s="4">
        <v>206.1</v>
      </c>
      <c r="Y145" s="4">
        <v>116.3</v>
      </c>
    </row>
    <row r="146" spans="1:25" x14ac:dyDescent="0.3">
      <c r="A146" s="2">
        <v>145</v>
      </c>
      <c r="B146" s="2" t="s">
        <v>297</v>
      </c>
      <c r="C146" s="2" t="s">
        <v>298</v>
      </c>
      <c r="D146" s="2" t="s">
        <v>295</v>
      </c>
      <c r="F146" s="2">
        <v>1.24</v>
      </c>
      <c r="G146" s="2">
        <v>1.59</v>
      </c>
      <c r="H146" s="2">
        <f t="shared" si="16"/>
        <v>1.415</v>
      </c>
      <c r="I146" s="2">
        <v>22.204999999999998</v>
      </c>
      <c r="J146" s="2" t="s">
        <v>488</v>
      </c>
      <c r="K146" s="2" t="s">
        <v>287</v>
      </c>
      <c r="L146" s="2" t="s">
        <v>296</v>
      </c>
      <c r="M146" s="2" t="s">
        <v>296</v>
      </c>
      <c r="N146" s="2">
        <v>39</v>
      </c>
      <c r="O146" s="2" t="s">
        <v>53</v>
      </c>
      <c r="P146" s="2" t="s">
        <v>485</v>
      </c>
      <c r="R146" s="4">
        <v>17.16</v>
      </c>
      <c r="S146" s="4">
        <v>3.9449999999999998</v>
      </c>
      <c r="T146" s="4">
        <v>-0.60699999999999998</v>
      </c>
      <c r="U146" s="4">
        <v>-4.53E-2</v>
      </c>
      <c r="V146" s="4">
        <v>2.1230000000000002</v>
      </c>
      <c r="W146" s="4">
        <v>24.81</v>
      </c>
      <c r="X146" s="4">
        <v>67.78</v>
      </c>
      <c r="Y146" s="4">
        <v>41.68</v>
      </c>
    </row>
    <row r="147" spans="1:25" x14ac:dyDescent="0.3">
      <c r="A147" s="2">
        <v>146</v>
      </c>
      <c r="B147" s="2" t="s">
        <v>299</v>
      </c>
      <c r="C147" s="2" t="s">
        <v>300</v>
      </c>
      <c r="D147" s="2" t="s">
        <v>295</v>
      </c>
      <c r="F147" s="2">
        <v>1.59</v>
      </c>
      <c r="G147" s="2">
        <v>1.94</v>
      </c>
      <c r="H147" s="2">
        <f t="shared" si="16"/>
        <v>1.7650000000000001</v>
      </c>
      <c r="I147" s="2">
        <v>21.855</v>
      </c>
      <c r="J147" s="2" t="s">
        <v>488</v>
      </c>
      <c r="K147" s="2" t="s">
        <v>287</v>
      </c>
      <c r="L147" s="2" t="s">
        <v>296</v>
      </c>
      <c r="M147" s="2" t="s">
        <v>296</v>
      </c>
      <c r="N147" s="2">
        <v>39</v>
      </c>
      <c r="O147" s="2" t="s">
        <v>53</v>
      </c>
      <c r="P147" s="2" t="s">
        <v>485</v>
      </c>
      <c r="R147" s="4">
        <v>20.73</v>
      </c>
      <c r="S147" s="4">
        <v>4.2889999999999997</v>
      </c>
      <c r="T147" s="4">
        <v>-0.873</v>
      </c>
      <c r="U147" s="4">
        <v>0.78200000000000003</v>
      </c>
      <c r="V147" s="4">
        <v>2.3239999999999998</v>
      </c>
      <c r="W147" s="4">
        <v>30.78</v>
      </c>
      <c r="X147" s="4">
        <v>82.04</v>
      </c>
      <c r="Y147" s="4">
        <v>45.75</v>
      </c>
    </row>
    <row r="148" spans="1:25" x14ac:dyDescent="0.3">
      <c r="A148" s="2">
        <v>147</v>
      </c>
      <c r="B148" s="2" t="s">
        <v>301</v>
      </c>
      <c r="C148" s="2" t="s">
        <v>302</v>
      </c>
      <c r="D148" s="2" t="s">
        <v>303</v>
      </c>
      <c r="F148" s="2">
        <v>1.3</v>
      </c>
      <c r="G148" s="2">
        <v>3</v>
      </c>
      <c r="H148" s="2">
        <f t="shared" si="16"/>
        <v>2.15</v>
      </c>
      <c r="I148" s="2">
        <v>23.02</v>
      </c>
      <c r="J148" s="2" t="s">
        <v>488</v>
      </c>
      <c r="K148" s="2" t="s">
        <v>287</v>
      </c>
      <c r="L148" s="2" t="s">
        <v>304</v>
      </c>
      <c r="M148" s="2" t="s">
        <v>305</v>
      </c>
      <c r="N148" s="2">
        <v>8</v>
      </c>
      <c r="O148" s="2" t="s">
        <v>490</v>
      </c>
      <c r="P148" s="2" t="s">
        <v>485</v>
      </c>
      <c r="R148" s="4">
        <v>16.34</v>
      </c>
      <c r="S148" s="4">
        <v>5.1459999999999999</v>
      </c>
      <c r="T148" s="4">
        <v>-0.26600000000000001</v>
      </c>
      <c r="U148" s="4">
        <v>-0.122</v>
      </c>
      <c r="V148" s="4">
        <v>1.984</v>
      </c>
      <c r="W148" s="4">
        <v>18.5</v>
      </c>
      <c r="X148" s="4">
        <v>100.6</v>
      </c>
      <c r="Y148" s="4">
        <v>55.13</v>
      </c>
    </row>
    <row r="149" spans="1:25" x14ac:dyDescent="0.3">
      <c r="A149" s="2">
        <v>148</v>
      </c>
      <c r="B149" s="2" t="s">
        <v>306</v>
      </c>
      <c r="C149" s="2" t="s">
        <v>307</v>
      </c>
      <c r="D149" s="2" t="s">
        <v>303</v>
      </c>
      <c r="F149" s="2">
        <v>3</v>
      </c>
      <c r="G149" s="2">
        <v>3.4</v>
      </c>
      <c r="H149" s="2">
        <f t="shared" si="16"/>
        <v>3.2</v>
      </c>
      <c r="I149" s="2">
        <v>21.97</v>
      </c>
      <c r="J149" s="2" t="s">
        <v>488</v>
      </c>
      <c r="K149" s="2" t="s">
        <v>287</v>
      </c>
      <c r="L149" s="2" t="s">
        <v>304</v>
      </c>
      <c r="M149" s="2" t="s">
        <v>305</v>
      </c>
      <c r="N149" s="2">
        <v>8</v>
      </c>
      <c r="O149" s="2" t="s">
        <v>490</v>
      </c>
      <c r="P149" s="2" t="s">
        <v>485</v>
      </c>
      <c r="R149" s="4">
        <v>15.1</v>
      </c>
      <c r="S149" s="4">
        <v>4.6369999999999996</v>
      </c>
      <c r="T149" s="4">
        <v>-0.32400000000000001</v>
      </c>
      <c r="U149" s="4">
        <v>2.5000000000000001E-2</v>
      </c>
      <c r="V149" s="4">
        <v>2.052</v>
      </c>
      <c r="W149" s="4">
        <v>17.23</v>
      </c>
      <c r="X149" s="4">
        <v>85.48</v>
      </c>
      <c r="Y149" s="4">
        <v>45.75</v>
      </c>
    </row>
    <row r="150" spans="1:25" x14ac:dyDescent="0.3">
      <c r="A150" s="2">
        <v>149</v>
      </c>
      <c r="B150" s="2" t="s">
        <v>308</v>
      </c>
      <c r="C150" s="2" t="s">
        <v>309</v>
      </c>
      <c r="D150" s="2" t="s">
        <v>310</v>
      </c>
      <c r="F150" s="2">
        <v>1.79</v>
      </c>
      <c r="G150" s="2">
        <v>2.5</v>
      </c>
      <c r="H150" s="2">
        <f t="shared" si="16"/>
        <v>2.145</v>
      </c>
      <c r="I150" s="2">
        <v>58.354999999999997</v>
      </c>
      <c r="J150" s="2" t="s">
        <v>488</v>
      </c>
      <c r="K150" s="2" t="s">
        <v>311</v>
      </c>
      <c r="L150" s="2" t="s">
        <v>312</v>
      </c>
      <c r="M150" s="2" t="s">
        <v>313</v>
      </c>
      <c r="N150" s="2">
        <v>16</v>
      </c>
      <c r="O150" s="2" t="s">
        <v>510</v>
      </c>
      <c r="P150" s="2" t="s">
        <v>485</v>
      </c>
      <c r="R150" s="4">
        <v>138.6</v>
      </c>
      <c r="S150" s="4">
        <v>2.2490000000000001</v>
      </c>
      <c r="T150" s="4">
        <v>-4.0090000000000003</v>
      </c>
      <c r="U150" s="4">
        <v>20.38</v>
      </c>
      <c r="V150" s="4">
        <v>101.6</v>
      </c>
      <c r="W150" s="4">
        <v>154.80000000000001</v>
      </c>
      <c r="X150" s="4">
        <v>231.7</v>
      </c>
      <c r="Y150" s="4">
        <v>153.80000000000001</v>
      </c>
    </row>
    <row r="151" spans="1:25" x14ac:dyDescent="0.3">
      <c r="A151" s="2">
        <v>150</v>
      </c>
      <c r="B151" s="2" t="s">
        <v>314</v>
      </c>
      <c r="C151" s="2" t="s">
        <v>315</v>
      </c>
      <c r="D151" s="2" t="s">
        <v>310</v>
      </c>
      <c r="F151" s="2">
        <v>1.6</v>
      </c>
      <c r="G151" s="2">
        <v>1.79</v>
      </c>
      <c r="H151" s="2">
        <f t="shared" si="16"/>
        <v>1.6950000000000001</v>
      </c>
      <c r="I151" s="2">
        <v>58.805</v>
      </c>
      <c r="J151" s="2" t="s">
        <v>488</v>
      </c>
      <c r="K151" s="2" t="s">
        <v>311</v>
      </c>
      <c r="L151" s="2" t="s">
        <v>312</v>
      </c>
      <c r="M151" s="2" t="s">
        <v>313</v>
      </c>
      <c r="N151" s="2">
        <v>16</v>
      </c>
      <c r="O151" s="2" t="s">
        <v>510</v>
      </c>
      <c r="P151" s="2" t="s">
        <v>485</v>
      </c>
      <c r="R151" s="4">
        <v>106.3</v>
      </c>
      <c r="S151" s="4">
        <v>3.3959999999999999</v>
      </c>
      <c r="T151" s="4">
        <v>-2.7240000000000002</v>
      </c>
      <c r="U151" s="4">
        <v>7.5860000000000003</v>
      </c>
      <c r="V151" s="4">
        <v>30.77</v>
      </c>
      <c r="W151" s="4">
        <v>147.80000000000001</v>
      </c>
      <c r="X151" s="4">
        <v>227.5</v>
      </c>
      <c r="Y151" s="4">
        <v>153.80000000000001</v>
      </c>
    </row>
    <row r="152" spans="1:25" x14ac:dyDescent="0.3">
      <c r="A152" s="2">
        <v>151</v>
      </c>
      <c r="B152" s="2" t="s">
        <v>316</v>
      </c>
      <c r="C152" s="2" t="s">
        <v>317</v>
      </c>
      <c r="D152" s="2" t="s">
        <v>310</v>
      </c>
      <c r="F152" s="2">
        <v>1.5</v>
      </c>
      <c r="G152" s="2">
        <v>1.6</v>
      </c>
      <c r="H152" s="2">
        <f t="shared" si="16"/>
        <v>1.55</v>
      </c>
      <c r="I152" s="2">
        <v>58.95</v>
      </c>
      <c r="J152" s="2" t="s">
        <v>488</v>
      </c>
      <c r="K152" s="2" t="s">
        <v>311</v>
      </c>
      <c r="L152" s="2" t="s">
        <v>318</v>
      </c>
      <c r="M152" s="2" t="s">
        <v>319</v>
      </c>
      <c r="N152" s="2">
        <v>17</v>
      </c>
      <c r="O152" s="2" t="s">
        <v>510</v>
      </c>
      <c r="P152" s="2" t="s">
        <v>485</v>
      </c>
      <c r="R152" s="4">
        <v>10.63</v>
      </c>
      <c r="S152" s="4">
        <v>6.4059999999999997</v>
      </c>
      <c r="T152" s="4">
        <v>-0.126</v>
      </c>
      <c r="U152" s="4">
        <v>-0.94899999999999995</v>
      </c>
      <c r="V152" s="4">
        <v>0.88200000000000001</v>
      </c>
      <c r="W152" s="4">
        <v>11.46</v>
      </c>
      <c r="X152" s="4">
        <v>134.9</v>
      </c>
      <c r="Y152" s="4">
        <v>18</v>
      </c>
    </row>
    <row r="153" spans="1:25" x14ac:dyDescent="0.3">
      <c r="A153" s="2">
        <v>152</v>
      </c>
      <c r="B153" s="2" t="s">
        <v>320</v>
      </c>
      <c r="C153" s="2" t="s">
        <v>321</v>
      </c>
      <c r="D153" s="2" t="s">
        <v>310</v>
      </c>
      <c r="F153" s="2">
        <v>1.44</v>
      </c>
      <c r="G153" s="2">
        <v>1.49</v>
      </c>
      <c r="H153" s="2">
        <f t="shared" si="16"/>
        <v>1.4649999999999999</v>
      </c>
      <c r="I153" s="2">
        <v>59.034999999999997</v>
      </c>
      <c r="J153" s="2" t="s">
        <v>488</v>
      </c>
      <c r="K153" s="2" t="s">
        <v>311</v>
      </c>
      <c r="L153" s="2" t="s">
        <v>318</v>
      </c>
      <c r="M153" s="2" t="s">
        <v>319</v>
      </c>
      <c r="N153" s="2">
        <v>17</v>
      </c>
      <c r="O153" s="2" t="s">
        <v>510</v>
      </c>
      <c r="P153" s="2" t="s">
        <v>485</v>
      </c>
      <c r="R153" s="4">
        <v>67.239999999999995</v>
      </c>
      <c r="S153" s="4">
        <v>4.1920000000000002</v>
      </c>
      <c r="T153" s="4">
        <v>-1.718</v>
      </c>
      <c r="U153" s="4">
        <v>2.302</v>
      </c>
      <c r="V153" s="4">
        <v>6.4450000000000003</v>
      </c>
      <c r="W153" s="4">
        <v>124.7</v>
      </c>
      <c r="X153" s="4">
        <v>196.5</v>
      </c>
      <c r="Y153" s="4">
        <v>140.1</v>
      </c>
    </row>
    <row r="154" spans="1:25" x14ac:dyDescent="0.3">
      <c r="A154" s="2">
        <v>153</v>
      </c>
      <c r="B154" s="2" t="s">
        <v>322</v>
      </c>
      <c r="C154" s="2" t="s">
        <v>323</v>
      </c>
      <c r="D154" s="2" t="s">
        <v>310</v>
      </c>
      <c r="F154" s="2">
        <v>1.1200000000000001</v>
      </c>
      <c r="G154" s="2">
        <v>1.44</v>
      </c>
      <c r="H154" s="2">
        <f t="shared" si="16"/>
        <v>1.28</v>
      </c>
      <c r="I154" s="2">
        <v>59.22</v>
      </c>
      <c r="J154" s="2" t="s">
        <v>488</v>
      </c>
      <c r="K154" s="2" t="s">
        <v>311</v>
      </c>
      <c r="L154" s="2" t="s">
        <v>318</v>
      </c>
      <c r="M154" s="2" t="s">
        <v>324</v>
      </c>
      <c r="N154" s="2">
        <v>17</v>
      </c>
      <c r="O154" s="2" t="s">
        <v>510</v>
      </c>
      <c r="P154" s="2" t="s">
        <v>485</v>
      </c>
      <c r="R154" s="4">
        <v>115.5</v>
      </c>
      <c r="S154" s="4">
        <v>2.76</v>
      </c>
      <c r="T154" s="4">
        <v>-4.0679999999999996</v>
      </c>
      <c r="U154" s="4">
        <v>18.32</v>
      </c>
      <c r="V154" s="4">
        <v>87.52</v>
      </c>
      <c r="W154" s="4">
        <v>144.6</v>
      </c>
      <c r="X154" s="4">
        <v>204.7</v>
      </c>
      <c r="Y154" s="4">
        <v>153.80000000000001</v>
      </c>
    </row>
    <row r="155" spans="1:25" x14ac:dyDescent="0.3">
      <c r="A155" s="2">
        <v>154</v>
      </c>
      <c r="B155" s="2" t="s">
        <v>325</v>
      </c>
      <c r="C155" s="2" t="s">
        <v>326</v>
      </c>
      <c r="D155" s="2" t="s">
        <v>310</v>
      </c>
      <c r="F155" s="2">
        <v>0.69</v>
      </c>
      <c r="G155" s="2">
        <v>1.1200000000000001</v>
      </c>
      <c r="H155" s="2">
        <f t="shared" si="16"/>
        <v>0.90500000000000003</v>
      </c>
      <c r="I155" s="2">
        <v>59.594999999999999</v>
      </c>
      <c r="J155" s="2" t="s">
        <v>488</v>
      </c>
      <c r="K155" s="2" t="s">
        <v>311</v>
      </c>
      <c r="L155" s="2" t="s">
        <v>318</v>
      </c>
      <c r="M155" s="2" t="s">
        <v>324</v>
      </c>
      <c r="N155" s="2">
        <v>17</v>
      </c>
      <c r="O155" s="2" t="s">
        <v>510</v>
      </c>
      <c r="P155" s="2" t="s">
        <v>485</v>
      </c>
      <c r="R155" s="4">
        <v>134.1</v>
      </c>
      <c r="S155" s="4">
        <v>1.9650000000000001</v>
      </c>
      <c r="T155" s="4">
        <v>-5.2519999999999998</v>
      </c>
      <c r="U155" s="4">
        <v>32.64</v>
      </c>
      <c r="V155" s="4">
        <v>103.5</v>
      </c>
      <c r="W155" s="4">
        <v>148.6</v>
      </c>
      <c r="X155" s="4">
        <v>204.4</v>
      </c>
      <c r="Y155" s="4">
        <v>153.80000000000001</v>
      </c>
    </row>
    <row r="156" spans="1:25" x14ac:dyDescent="0.3">
      <c r="A156" s="2">
        <v>155</v>
      </c>
      <c r="B156" s="2" t="s">
        <v>327</v>
      </c>
      <c r="C156" s="2" t="s">
        <v>328</v>
      </c>
      <c r="D156" s="2" t="s">
        <v>310</v>
      </c>
      <c r="F156" s="2">
        <v>0.5</v>
      </c>
      <c r="G156" s="2">
        <v>0.69</v>
      </c>
      <c r="H156" s="2">
        <f t="shared" si="16"/>
        <v>0.59499999999999997</v>
      </c>
      <c r="I156" s="2">
        <v>59.905000000000001</v>
      </c>
      <c r="J156" s="2" t="s">
        <v>488</v>
      </c>
      <c r="K156" s="2" t="s">
        <v>311</v>
      </c>
      <c r="L156" s="2" t="s">
        <v>318</v>
      </c>
      <c r="M156" s="2" t="s">
        <v>324</v>
      </c>
      <c r="N156" s="2">
        <v>17</v>
      </c>
      <c r="O156" s="2" t="s">
        <v>510</v>
      </c>
      <c r="P156" s="2" t="s">
        <v>485</v>
      </c>
      <c r="R156" s="4">
        <v>77.69</v>
      </c>
      <c r="S156" s="4">
        <v>4.4539999999999997</v>
      </c>
      <c r="T156" s="4">
        <v>-2.2650000000000001</v>
      </c>
      <c r="U156" s="4">
        <v>4.5380000000000003</v>
      </c>
      <c r="V156" s="4">
        <v>6.6479999999999997</v>
      </c>
      <c r="W156" s="4">
        <v>132.1</v>
      </c>
      <c r="X156" s="4">
        <v>194</v>
      </c>
      <c r="Y156" s="4">
        <v>140.1</v>
      </c>
    </row>
    <row r="157" spans="1:25" x14ac:dyDescent="0.3">
      <c r="A157" s="2">
        <v>156</v>
      </c>
      <c r="B157" s="2" t="s">
        <v>329</v>
      </c>
      <c r="C157" s="2" t="s">
        <v>330</v>
      </c>
      <c r="D157" s="2" t="s">
        <v>331</v>
      </c>
      <c r="F157" s="2">
        <v>2.2799999999999998</v>
      </c>
      <c r="G157" s="2">
        <v>2.66</v>
      </c>
      <c r="H157" s="2">
        <f t="shared" si="16"/>
        <v>2.4699999999999998</v>
      </c>
      <c r="I157" s="2">
        <v>59.41</v>
      </c>
      <c r="J157" s="2" t="s">
        <v>488</v>
      </c>
      <c r="K157" s="2" t="s">
        <v>311</v>
      </c>
      <c r="L157" s="2" t="s">
        <v>318</v>
      </c>
      <c r="M157" s="2" t="s">
        <v>324</v>
      </c>
      <c r="N157" s="2">
        <v>17</v>
      </c>
      <c r="O157" s="2" t="s">
        <v>510</v>
      </c>
      <c r="P157" s="2" t="s">
        <v>485</v>
      </c>
      <c r="R157" s="4">
        <v>35</v>
      </c>
      <c r="S157" s="4">
        <v>8.9719999999999995</v>
      </c>
      <c r="T157" s="4">
        <v>-0.66900000000000004</v>
      </c>
      <c r="U157" s="4">
        <v>-0.61199999999999999</v>
      </c>
      <c r="V157" s="4">
        <v>1.345</v>
      </c>
      <c r="W157" s="4">
        <v>77.53</v>
      </c>
      <c r="X157" s="4">
        <v>430.4</v>
      </c>
      <c r="Y157" s="4">
        <v>153.80000000000001</v>
      </c>
    </row>
    <row r="158" spans="1:25" x14ac:dyDescent="0.3">
      <c r="A158" s="2">
        <v>157</v>
      </c>
      <c r="B158" s="2" t="s">
        <v>332</v>
      </c>
      <c r="C158" s="2" t="s">
        <v>333</v>
      </c>
      <c r="D158" s="2" t="s">
        <v>331</v>
      </c>
      <c r="F158" s="2">
        <v>1.1000000000000001</v>
      </c>
      <c r="G158" s="2">
        <v>1.89</v>
      </c>
      <c r="H158" s="2">
        <f t="shared" si="16"/>
        <v>1.4950000000000001</v>
      </c>
      <c r="I158" s="2">
        <v>60.384999999999998</v>
      </c>
      <c r="J158" s="2" t="s">
        <v>488</v>
      </c>
      <c r="K158" s="2" t="s">
        <v>311</v>
      </c>
      <c r="L158" s="2" t="s">
        <v>318</v>
      </c>
      <c r="M158" s="2" t="s">
        <v>334</v>
      </c>
      <c r="N158" s="2">
        <v>18</v>
      </c>
      <c r="O158" s="2" t="s">
        <v>510</v>
      </c>
      <c r="P158" s="2" t="s">
        <v>485</v>
      </c>
      <c r="R158" s="4">
        <v>183.8</v>
      </c>
      <c r="S158" s="4">
        <v>3.3660000000000001</v>
      </c>
      <c r="T158" s="4">
        <v>-3.048</v>
      </c>
      <c r="U158" s="4">
        <v>11.07</v>
      </c>
      <c r="V158" s="4">
        <v>114.1</v>
      </c>
      <c r="W158" s="4">
        <v>215.9</v>
      </c>
      <c r="X158" s="4">
        <v>494.5</v>
      </c>
      <c r="Y158" s="4">
        <v>203.5</v>
      </c>
    </row>
    <row r="159" spans="1:25" x14ac:dyDescent="0.3">
      <c r="A159" s="2">
        <v>158</v>
      </c>
      <c r="B159" s="2" t="s">
        <v>335</v>
      </c>
      <c r="C159" s="2" t="s">
        <v>336</v>
      </c>
      <c r="D159" s="2" t="s">
        <v>331</v>
      </c>
      <c r="F159" s="2">
        <v>0.09</v>
      </c>
      <c r="G159" s="2">
        <v>1.1000000000000001</v>
      </c>
      <c r="H159" s="2">
        <f t="shared" si="16"/>
        <v>0.59500000000000008</v>
      </c>
      <c r="I159" s="2">
        <v>61.284999999999997</v>
      </c>
      <c r="J159" s="2" t="s">
        <v>488</v>
      </c>
      <c r="K159" s="2" t="s">
        <v>311</v>
      </c>
      <c r="L159" s="2" t="s">
        <v>318</v>
      </c>
      <c r="M159" s="2" t="s">
        <v>334</v>
      </c>
      <c r="N159" s="2">
        <v>18</v>
      </c>
      <c r="O159" s="2" t="s">
        <v>510</v>
      </c>
      <c r="P159" s="2" t="s">
        <v>485</v>
      </c>
      <c r="R159" s="4">
        <v>289.10000000000002</v>
      </c>
      <c r="S159" s="4">
        <v>2.4369999999999998</v>
      </c>
      <c r="T159" s="4">
        <v>-2.6850000000000001</v>
      </c>
      <c r="U159" s="4">
        <v>15.41</v>
      </c>
      <c r="V159" s="4">
        <v>143.30000000000001</v>
      </c>
      <c r="W159" s="4">
        <v>269.3</v>
      </c>
      <c r="X159" s="4">
        <v>725.7</v>
      </c>
      <c r="Y159" s="4">
        <v>203.5</v>
      </c>
    </row>
    <row r="160" spans="1:25" x14ac:dyDescent="0.3">
      <c r="A160" s="2">
        <v>159</v>
      </c>
      <c r="B160" s="2" t="s">
        <v>337</v>
      </c>
      <c r="C160" s="2" t="s">
        <v>338</v>
      </c>
      <c r="D160" s="2" t="s">
        <v>331</v>
      </c>
      <c r="F160" s="2">
        <v>0</v>
      </c>
      <c r="G160" s="2">
        <v>0.09</v>
      </c>
      <c r="H160" s="2">
        <f t="shared" si="16"/>
        <v>4.4999999999999998E-2</v>
      </c>
      <c r="I160" s="2">
        <v>61.835000000000001</v>
      </c>
      <c r="J160" s="2" t="s">
        <v>488</v>
      </c>
      <c r="K160" s="2" t="s">
        <v>311</v>
      </c>
      <c r="L160" s="2" t="s">
        <v>318</v>
      </c>
      <c r="M160" s="2" t="s">
        <v>334</v>
      </c>
      <c r="N160" s="2">
        <v>18</v>
      </c>
      <c r="O160" s="2" t="s">
        <v>510</v>
      </c>
      <c r="P160" s="2" t="s">
        <v>485</v>
      </c>
      <c r="R160" s="4">
        <v>177.8</v>
      </c>
      <c r="S160" s="4">
        <v>3.875</v>
      </c>
      <c r="T160" s="4">
        <v>-2.46</v>
      </c>
      <c r="U160" s="4">
        <v>6.42</v>
      </c>
      <c r="V160" s="4">
        <v>43.96</v>
      </c>
      <c r="W160" s="4">
        <v>249.2</v>
      </c>
      <c r="X160" s="4">
        <v>505.2</v>
      </c>
      <c r="Y160" s="4">
        <v>269.2</v>
      </c>
    </row>
    <row r="161" spans="1:25" x14ac:dyDescent="0.3">
      <c r="A161" s="2">
        <v>160</v>
      </c>
      <c r="B161" s="2" t="s">
        <v>339</v>
      </c>
      <c r="C161" s="2" t="s">
        <v>340</v>
      </c>
      <c r="D161" s="2" t="s">
        <v>341</v>
      </c>
      <c r="F161" s="2">
        <v>1.2</v>
      </c>
      <c r="G161" s="2">
        <v>1.39</v>
      </c>
      <c r="H161" s="2">
        <f t="shared" si="16"/>
        <v>1.2949999999999999</v>
      </c>
      <c r="I161" s="2">
        <v>64.465000000000003</v>
      </c>
      <c r="J161" s="2" t="s">
        <v>488</v>
      </c>
      <c r="K161" s="2" t="s">
        <v>311</v>
      </c>
      <c r="L161" s="2" t="s">
        <v>318</v>
      </c>
      <c r="M161" s="2" t="s">
        <v>334</v>
      </c>
      <c r="N161" s="2">
        <v>18</v>
      </c>
      <c r="O161" s="2" t="s">
        <v>510</v>
      </c>
      <c r="P161" s="2" t="s">
        <v>485</v>
      </c>
      <c r="R161" s="4">
        <v>470.6</v>
      </c>
      <c r="S161" s="4">
        <v>3.4279999999999999</v>
      </c>
      <c r="T161" s="4">
        <v>-2.7029999999999998</v>
      </c>
      <c r="U161" s="4">
        <v>9.5</v>
      </c>
      <c r="V161" s="4">
        <v>154</v>
      </c>
      <c r="W161" s="4">
        <v>670</v>
      </c>
      <c r="X161" s="4">
        <v>1248</v>
      </c>
      <c r="Y161" s="4">
        <v>824.5</v>
      </c>
    </row>
    <row r="162" spans="1:25" x14ac:dyDescent="0.3">
      <c r="A162" s="2">
        <v>161</v>
      </c>
      <c r="B162" s="2" t="s">
        <v>342</v>
      </c>
      <c r="C162" s="2" t="s">
        <v>343</v>
      </c>
      <c r="D162" s="2" t="s">
        <v>344</v>
      </c>
      <c r="F162" s="2">
        <v>1.1000000000000001</v>
      </c>
      <c r="G162" s="2">
        <v>1.36</v>
      </c>
      <c r="H162" s="2">
        <f t="shared" si="16"/>
        <v>1.23</v>
      </c>
      <c r="I162" s="2">
        <v>65.83</v>
      </c>
      <c r="J162" s="2" t="s">
        <v>488</v>
      </c>
      <c r="K162" s="2" t="s">
        <v>311</v>
      </c>
      <c r="L162" s="2" t="s">
        <v>318</v>
      </c>
      <c r="M162" s="2" t="s">
        <v>334</v>
      </c>
      <c r="N162" s="2">
        <v>18</v>
      </c>
      <c r="O162" s="2" t="s">
        <v>510</v>
      </c>
      <c r="P162" s="2" t="s">
        <v>485</v>
      </c>
      <c r="R162" s="4">
        <v>340.9</v>
      </c>
      <c r="S162" s="4">
        <v>2.121</v>
      </c>
      <c r="T162" s="4">
        <v>-3.4340000000000002</v>
      </c>
      <c r="U162" s="4">
        <v>22.86</v>
      </c>
      <c r="V162" s="4">
        <v>204.9</v>
      </c>
      <c r="W162" s="4">
        <v>356.4</v>
      </c>
      <c r="X162" s="4">
        <v>628.1</v>
      </c>
      <c r="Y162" s="4">
        <v>356.1</v>
      </c>
    </row>
    <row r="163" spans="1:25" x14ac:dyDescent="0.3">
      <c r="A163" s="2">
        <v>162</v>
      </c>
      <c r="B163" s="2" t="s">
        <v>345</v>
      </c>
      <c r="C163" s="2" t="s">
        <v>346</v>
      </c>
      <c r="D163" s="2" t="s">
        <v>347</v>
      </c>
      <c r="F163" s="2">
        <v>3.7</v>
      </c>
      <c r="G163" s="2">
        <v>3.8</v>
      </c>
      <c r="H163" s="2">
        <f t="shared" si="16"/>
        <v>3.75</v>
      </c>
      <c r="I163" s="2">
        <v>66.25</v>
      </c>
      <c r="J163" s="2" t="s">
        <v>488</v>
      </c>
      <c r="K163" s="2" t="s">
        <v>311</v>
      </c>
      <c r="L163" s="2" t="s">
        <v>318</v>
      </c>
      <c r="M163" s="2" t="s">
        <v>348</v>
      </c>
      <c r="N163" s="2">
        <v>19</v>
      </c>
      <c r="O163" s="2" t="s">
        <v>510</v>
      </c>
      <c r="P163" s="2" t="s">
        <v>485</v>
      </c>
      <c r="Q163" s="2">
        <v>39.6</v>
      </c>
      <c r="R163" s="4">
        <v>116.4</v>
      </c>
      <c r="S163" s="4">
        <v>4.8339999999999996</v>
      </c>
      <c r="T163" s="4">
        <v>-1.7529999999999999</v>
      </c>
      <c r="U163" s="4">
        <v>2.641</v>
      </c>
      <c r="V163" s="4">
        <v>8.1630000000000003</v>
      </c>
      <c r="W163" s="4">
        <v>190.1</v>
      </c>
      <c r="X163" s="4">
        <v>410.8</v>
      </c>
      <c r="Y163" s="4">
        <v>295.5</v>
      </c>
    </row>
    <row r="164" spans="1:25" x14ac:dyDescent="0.3">
      <c r="A164" s="2">
        <v>163</v>
      </c>
      <c r="B164" s="2" t="s">
        <v>349</v>
      </c>
      <c r="C164" s="2" t="s">
        <v>350</v>
      </c>
      <c r="D164" s="2" t="s">
        <v>347</v>
      </c>
      <c r="F164" s="2">
        <v>3.6</v>
      </c>
      <c r="G164" s="2">
        <v>3.7</v>
      </c>
      <c r="H164" s="2">
        <f t="shared" si="16"/>
        <v>3.6500000000000004</v>
      </c>
      <c r="I164" s="2">
        <v>66.349999999999994</v>
      </c>
      <c r="J164" s="2" t="s">
        <v>488</v>
      </c>
      <c r="K164" s="2" t="s">
        <v>311</v>
      </c>
      <c r="L164" s="2" t="s">
        <v>318</v>
      </c>
      <c r="M164" s="2" t="s">
        <v>348</v>
      </c>
      <c r="N164" s="2">
        <v>19</v>
      </c>
      <c r="O164" s="2" t="s">
        <v>510</v>
      </c>
      <c r="P164" s="2" t="s">
        <v>485</v>
      </c>
      <c r="R164" s="4">
        <v>100.8</v>
      </c>
      <c r="S164" s="4">
        <v>3.8969999999999998</v>
      </c>
      <c r="T164" s="4">
        <v>-2.1349999999999998</v>
      </c>
      <c r="U164" s="4">
        <v>4.5380000000000003</v>
      </c>
      <c r="V164" s="4">
        <v>12.1</v>
      </c>
      <c r="W164" s="4">
        <v>146.1</v>
      </c>
      <c r="X164" s="4">
        <v>285.60000000000002</v>
      </c>
      <c r="Y164" s="4">
        <v>153.80000000000001</v>
      </c>
    </row>
    <row r="165" spans="1:25" x14ac:dyDescent="0.3">
      <c r="A165" s="2">
        <v>164</v>
      </c>
      <c r="B165" s="2" t="s">
        <v>351</v>
      </c>
      <c r="C165" s="2" t="s">
        <v>352</v>
      </c>
      <c r="D165" s="2" t="s">
        <v>347</v>
      </c>
      <c r="F165" s="2">
        <v>2.9</v>
      </c>
      <c r="G165" s="2">
        <v>3</v>
      </c>
      <c r="H165" s="2">
        <f t="shared" si="16"/>
        <v>2.95</v>
      </c>
      <c r="I165" s="2">
        <v>67.05</v>
      </c>
      <c r="J165" s="2" t="s">
        <v>488</v>
      </c>
      <c r="K165" s="2" t="s">
        <v>311</v>
      </c>
      <c r="L165" s="2" t="s">
        <v>318</v>
      </c>
      <c r="M165" s="2" t="s">
        <v>348</v>
      </c>
      <c r="N165" s="2">
        <v>19</v>
      </c>
      <c r="O165" s="2" t="s">
        <v>510</v>
      </c>
      <c r="P165" s="2" t="s">
        <v>485</v>
      </c>
      <c r="R165" s="4">
        <v>179.8</v>
      </c>
      <c r="S165" s="4">
        <v>2.2549999999999999</v>
      </c>
      <c r="T165" s="4">
        <v>-2.3220000000000001</v>
      </c>
      <c r="U165" s="4">
        <v>14.76</v>
      </c>
      <c r="V165" s="4">
        <v>99.94</v>
      </c>
      <c r="W165" s="4">
        <v>161.69999999999999</v>
      </c>
      <c r="X165" s="4">
        <v>466.3</v>
      </c>
      <c r="Y165" s="4">
        <v>140.1</v>
      </c>
    </row>
    <row r="166" spans="1:25" x14ac:dyDescent="0.3">
      <c r="A166" s="2">
        <v>165</v>
      </c>
      <c r="B166" s="2" t="s">
        <v>353</v>
      </c>
      <c r="C166" s="2" t="s">
        <v>354</v>
      </c>
      <c r="D166" s="2" t="s">
        <v>347</v>
      </c>
      <c r="F166" s="2">
        <v>2.2000000000000002</v>
      </c>
      <c r="G166" s="2">
        <v>2.2999999999999998</v>
      </c>
      <c r="H166" s="2">
        <f t="shared" si="16"/>
        <v>2.25</v>
      </c>
      <c r="I166" s="2">
        <v>67.75</v>
      </c>
      <c r="J166" s="2" t="s">
        <v>488</v>
      </c>
      <c r="K166" s="2" t="s">
        <v>311</v>
      </c>
      <c r="L166" s="2" t="s">
        <v>355</v>
      </c>
      <c r="M166" s="2" t="s">
        <v>356</v>
      </c>
      <c r="N166" s="2">
        <v>20</v>
      </c>
      <c r="O166" s="2" t="s">
        <v>510</v>
      </c>
      <c r="P166" s="2" t="s">
        <v>485</v>
      </c>
      <c r="R166" s="4">
        <v>47.55</v>
      </c>
      <c r="S166" s="4">
        <v>12.28</v>
      </c>
      <c r="T166" s="4">
        <v>-0.58499999999999996</v>
      </c>
      <c r="U166" s="4">
        <v>-1.1000000000000001</v>
      </c>
      <c r="V166" s="4">
        <v>1.302</v>
      </c>
      <c r="W166" s="4">
        <v>143.19999999999999</v>
      </c>
      <c r="X166" s="4">
        <v>644.79999999999995</v>
      </c>
      <c r="Y166" s="4">
        <v>567.70000000000005</v>
      </c>
    </row>
    <row r="167" spans="1:25" x14ac:dyDescent="0.3">
      <c r="A167" s="2">
        <v>166</v>
      </c>
      <c r="B167" s="2" t="s">
        <v>357</v>
      </c>
      <c r="C167" s="2" t="s">
        <v>358</v>
      </c>
      <c r="D167" s="2" t="s">
        <v>347</v>
      </c>
      <c r="F167" s="2">
        <v>1.9</v>
      </c>
      <c r="G167" s="2">
        <v>2</v>
      </c>
      <c r="H167" s="2">
        <f t="shared" si="16"/>
        <v>1.95</v>
      </c>
      <c r="I167" s="2">
        <v>68.05</v>
      </c>
      <c r="J167" s="2" t="s">
        <v>488</v>
      </c>
      <c r="K167" s="2" t="s">
        <v>311</v>
      </c>
      <c r="L167" s="2" t="s">
        <v>355</v>
      </c>
      <c r="M167" s="2" t="s">
        <v>356</v>
      </c>
      <c r="N167" s="2">
        <v>20</v>
      </c>
      <c r="O167" s="2" t="s">
        <v>510</v>
      </c>
      <c r="P167" s="2" t="s">
        <v>485</v>
      </c>
      <c r="R167" s="4">
        <v>150.6</v>
      </c>
      <c r="S167" s="4">
        <v>2.177</v>
      </c>
      <c r="T167" s="4">
        <v>-4.0250000000000004</v>
      </c>
      <c r="U167" s="4">
        <v>22.85</v>
      </c>
      <c r="V167" s="4">
        <v>102.5</v>
      </c>
      <c r="W167" s="4">
        <v>160.4</v>
      </c>
      <c r="X167" s="4">
        <v>270.39999999999998</v>
      </c>
      <c r="Y167" s="4">
        <v>153.80000000000001</v>
      </c>
    </row>
    <row r="168" spans="1:25" x14ac:dyDescent="0.3">
      <c r="A168" s="2">
        <v>167</v>
      </c>
      <c r="B168" s="2" t="s">
        <v>359</v>
      </c>
      <c r="C168" s="2" t="s">
        <v>360</v>
      </c>
      <c r="D168" s="2" t="s">
        <v>361</v>
      </c>
      <c r="F168" s="2">
        <v>2.2000000000000002</v>
      </c>
      <c r="G168" s="2">
        <v>2.2999999999999998</v>
      </c>
      <c r="H168" s="2">
        <f t="shared" si="16"/>
        <v>2.25</v>
      </c>
      <c r="I168" s="2">
        <v>71.25</v>
      </c>
      <c r="J168" s="2" t="s">
        <v>488</v>
      </c>
      <c r="K168" s="2" t="s">
        <v>311</v>
      </c>
      <c r="L168" s="2" t="s">
        <v>355</v>
      </c>
      <c r="M168" s="2" t="s">
        <v>356</v>
      </c>
      <c r="N168" s="2">
        <v>20</v>
      </c>
      <c r="O168" s="2" t="s">
        <v>510</v>
      </c>
      <c r="P168" s="2" t="s">
        <v>485</v>
      </c>
      <c r="R168" s="4">
        <v>145.9</v>
      </c>
      <c r="S168" s="4">
        <v>3.1930000000000001</v>
      </c>
      <c r="T168" s="4">
        <v>-2.536</v>
      </c>
      <c r="U168" s="4">
        <v>9.1929999999999996</v>
      </c>
      <c r="V168" s="4">
        <v>81.98</v>
      </c>
      <c r="W168" s="4">
        <v>166.9</v>
      </c>
      <c r="X168" s="4">
        <v>404.9</v>
      </c>
      <c r="Y168" s="4">
        <v>153.80000000000001</v>
      </c>
    </row>
    <row r="169" spans="1:25" x14ac:dyDescent="0.3">
      <c r="A169" s="2">
        <v>168</v>
      </c>
      <c r="B169" s="2" t="s">
        <v>362</v>
      </c>
      <c r="C169" s="2" t="s">
        <v>363</v>
      </c>
      <c r="D169" s="2" t="s">
        <v>361</v>
      </c>
      <c r="F169" s="2">
        <v>1.2</v>
      </c>
      <c r="G169" s="2">
        <v>1.3</v>
      </c>
      <c r="H169" s="2">
        <f t="shared" si="16"/>
        <v>1.25</v>
      </c>
      <c r="I169" s="2">
        <v>72.25</v>
      </c>
      <c r="J169" s="2" t="s">
        <v>488</v>
      </c>
      <c r="K169" s="2" t="s">
        <v>311</v>
      </c>
      <c r="L169" s="2" t="s">
        <v>355</v>
      </c>
      <c r="M169" s="2" t="s">
        <v>356</v>
      </c>
      <c r="N169" s="2">
        <v>20</v>
      </c>
      <c r="O169" s="2" t="s">
        <v>510</v>
      </c>
      <c r="P169" s="2" t="s">
        <v>485</v>
      </c>
      <c r="R169" s="4">
        <v>61.31</v>
      </c>
      <c r="S169" s="4">
        <v>4.6859999999999999</v>
      </c>
      <c r="T169" s="4">
        <v>-1.6850000000000001</v>
      </c>
      <c r="U169" s="4">
        <v>1.996</v>
      </c>
      <c r="V169" s="4">
        <v>4.524</v>
      </c>
      <c r="W169" s="4">
        <v>119.9</v>
      </c>
      <c r="X169" s="4">
        <v>192.9</v>
      </c>
      <c r="Y169" s="4">
        <v>140.1</v>
      </c>
    </row>
    <row r="170" spans="1:25" x14ac:dyDescent="0.3">
      <c r="A170" s="2">
        <v>169</v>
      </c>
      <c r="B170" s="2" t="s">
        <v>364</v>
      </c>
      <c r="C170" s="2" t="s">
        <v>365</v>
      </c>
      <c r="D170" s="2" t="s">
        <v>366</v>
      </c>
      <c r="F170" s="2">
        <v>5.4</v>
      </c>
      <c r="G170" s="2">
        <v>5.65</v>
      </c>
      <c r="H170" s="2">
        <f t="shared" si="16"/>
        <v>5.5250000000000004</v>
      </c>
      <c r="I170" s="2">
        <v>73.900000000000006</v>
      </c>
      <c r="J170" s="2" t="s">
        <v>488</v>
      </c>
      <c r="K170" s="2" t="s">
        <v>311</v>
      </c>
      <c r="L170" s="2" t="s">
        <v>99</v>
      </c>
      <c r="M170" s="2" t="s">
        <v>367</v>
      </c>
      <c r="N170" s="2">
        <v>21</v>
      </c>
      <c r="O170" s="2" t="s">
        <v>510</v>
      </c>
      <c r="P170" s="2" t="s">
        <v>485</v>
      </c>
      <c r="R170" s="4">
        <v>36.1</v>
      </c>
      <c r="S170" s="4">
        <v>5.306</v>
      </c>
      <c r="T170" s="4">
        <v>-1.2450000000000001</v>
      </c>
      <c r="U170" s="4">
        <v>0.59099999999999997</v>
      </c>
      <c r="V170" s="4">
        <v>2.4289999999999998</v>
      </c>
      <c r="W170" s="4">
        <v>84.34</v>
      </c>
      <c r="X170" s="4">
        <v>146.19999999999999</v>
      </c>
      <c r="Y170" s="4">
        <v>116.3</v>
      </c>
    </row>
    <row r="171" spans="1:25" x14ac:dyDescent="0.3">
      <c r="A171" s="2">
        <v>170</v>
      </c>
      <c r="B171" s="2" t="s">
        <v>368</v>
      </c>
      <c r="C171" s="2" t="s">
        <v>369</v>
      </c>
      <c r="D171" s="2" t="s">
        <v>366</v>
      </c>
      <c r="F171" s="2">
        <v>1.4</v>
      </c>
      <c r="G171" s="2">
        <v>1.95</v>
      </c>
      <c r="H171" s="2">
        <f t="shared" si="16"/>
        <v>1.6749999999999998</v>
      </c>
      <c r="I171" s="2">
        <v>77.7</v>
      </c>
      <c r="J171" s="2" t="s">
        <v>488</v>
      </c>
      <c r="K171" s="2" t="s">
        <v>311</v>
      </c>
      <c r="L171" s="2" t="s">
        <v>99</v>
      </c>
      <c r="M171" s="2" t="s">
        <v>367</v>
      </c>
      <c r="N171" s="2">
        <v>21</v>
      </c>
      <c r="O171" s="2" t="s">
        <v>510</v>
      </c>
      <c r="P171" s="2" t="s">
        <v>485</v>
      </c>
      <c r="R171" s="4">
        <v>13.98</v>
      </c>
      <c r="S171" s="4">
        <v>5.0810000000000004</v>
      </c>
      <c r="T171" s="4">
        <v>-0.45</v>
      </c>
      <c r="U171" s="4">
        <v>-0.50700000000000001</v>
      </c>
      <c r="V171" s="4">
        <v>1.5720000000000001</v>
      </c>
      <c r="W171" s="4">
        <v>17.09</v>
      </c>
      <c r="X171" s="4">
        <v>93.77</v>
      </c>
      <c r="Y171" s="4">
        <v>72.94</v>
      </c>
    </row>
    <row r="172" spans="1:25" x14ac:dyDescent="0.3">
      <c r="A172" s="2">
        <v>171</v>
      </c>
      <c r="B172" s="2" t="s">
        <v>370</v>
      </c>
      <c r="C172" s="2" t="s">
        <v>371</v>
      </c>
      <c r="D172" s="2" t="s">
        <v>372</v>
      </c>
      <c r="F172" s="2">
        <v>2.5</v>
      </c>
      <c r="G172" s="2">
        <v>3.7</v>
      </c>
      <c r="H172" s="2">
        <f t="shared" si="16"/>
        <v>3.1</v>
      </c>
      <c r="I172" s="2">
        <v>11.3</v>
      </c>
      <c r="J172" s="2" t="s">
        <v>488</v>
      </c>
      <c r="K172" s="2" t="s">
        <v>373</v>
      </c>
      <c r="L172" s="2" t="s">
        <v>26</v>
      </c>
      <c r="M172" s="2" t="s">
        <v>275</v>
      </c>
      <c r="N172" s="2">
        <v>25</v>
      </c>
      <c r="O172" s="2" t="s">
        <v>503</v>
      </c>
      <c r="P172" s="2" t="s">
        <v>485</v>
      </c>
      <c r="R172" s="4">
        <v>172.9</v>
      </c>
      <c r="S172" s="4">
        <v>4.0090000000000003</v>
      </c>
      <c r="T172" s="4">
        <v>-2.9359999999999999</v>
      </c>
      <c r="U172" s="4">
        <v>9.1020000000000003</v>
      </c>
      <c r="V172" s="4">
        <v>56.45</v>
      </c>
      <c r="W172" s="4">
        <v>248.4</v>
      </c>
      <c r="X172" s="4">
        <v>444.6</v>
      </c>
      <c r="Y172" s="4">
        <v>269.2</v>
      </c>
    </row>
    <row r="173" spans="1:25" x14ac:dyDescent="0.3">
      <c r="A173" s="2">
        <v>172</v>
      </c>
      <c r="B173" s="2" t="s">
        <v>374</v>
      </c>
      <c r="C173" s="2" t="s">
        <v>375</v>
      </c>
      <c r="D173" s="2" t="s">
        <v>376</v>
      </c>
      <c r="F173" s="2">
        <v>0</v>
      </c>
      <c r="G173" s="2">
        <v>0.8</v>
      </c>
      <c r="H173" s="2">
        <f t="shared" si="16"/>
        <v>0.4</v>
      </c>
      <c r="I173" s="2">
        <v>20.149999999999999</v>
      </c>
      <c r="J173" s="2" t="s">
        <v>488</v>
      </c>
      <c r="K173" s="2" t="s">
        <v>373</v>
      </c>
      <c r="L173" s="2" t="s">
        <v>26</v>
      </c>
      <c r="M173" s="2" t="s">
        <v>275</v>
      </c>
      <c r="N173" s="2">
        <v>25</v>
      </c>
      <c r="O173" s="2" t="s">
        <v>503</v>
      </c>
      <c r="P173" s="2" t="s">
        <v>485</v>
      </c>
      <c r="R173" s="4">
        <v>174.9</v>
      </c>
      <c r="S173" s="4">
        <v>2.5169999999999999</v>
      </c>
      <c r="T173" s="4">
        <v>-4.6449999999999996</v>
      </c>
      <c r="U173" s="4">
        <v>25.6</v>
      </c>
      <c r="V173" s="4">
        <v>133.9</v>
      </c>
      <c r="W173" s="4">
        <v>206.2</v>
      </c>
      <c r="X173" s="4">
        <v>289.5</v>
      </c>
      <c r="Y173" s="4">
        <v>203.5</v>
      </c>
    </row>
    <row r="174" spans="1:25" x14ac:dyDescent="0.3">
      <c r="A174" s="2">
        <v>173</v>
      </c>
      <c r="B174" s="2" t="s">
        <v>377</v>
      </c>
      <c r="C174" s="2" t="s">
        <v>378</v>
      </c>
      <c r="D174" s="2" t="s">
        <v>379</v>
      </c>
      <c r="F174" s="2">
        <v>0.2</v>
      </c>
      <c r="G174" s="2">
        <v>0.95</v>
      </c>
      <c r="H174" s="2">
        <f t="shared" si="16"/>
        <v>0.57499999999999996</v>
      </c>
      <c r="I174" s="2">
        <v>18.38</v>
      </c>
      <c r="J174" s="2" t="s">
        <v>488</v>
      </c>
      <c r="K174" s="2" t="s">
        <v>373</v>
      </c>
      <c r="L174" s="2" t="s">
        <v>26</v>
      </c>
      <c r="M174" s="2" t="s">
        <v>275</v>
      </c>
      <c r="N174" s="2">
        <v>25</v>
      </c>
      <c r="O174" s="2" t="s">
        <v>503</v>
      </c>
      <c r="P174" s="2" t="s">
        <v>485</v>
      </c>
      <c r="R174" s="4">
        <v>152.9</v>
      </c>
      <c r="S174" s="4">
        <v>3.0609999999999999</v>
      </c>
      <c r="T174" s="4">
        <v>-4.3979999999999997</v>
      </c>
      <c r="U174" s="4">
        <v>20.84</v>
      </c>
      <c r="V174" s="4">
        <v>121</v>
      </c>
      <c r="W174" s="4">
        <v>190.9</v>
      </c>
      <c r="X174" s="4">
        <v>267.3</v>
      </c>
      <c r="Y174" s="4">
        <v>203.5</v>
      </c>
    </row>
    <row r="175" spans="1:25" x14ac:dyDescent="0.3">
      <c r="A175" s="2">
        <v>174</v>
      </c>
      <c r="B175" s="2" t="s">
        <v>380</v>
      </c>
      <c r="C175" s="2" t="s">
        <v>381</v>
      </c>
      <c r="D175" s="2" t="s">
        <v>382</v>
      </c>
      <c r="F175" s="2">
        <v>1.05</v>
      </c>
      <c r="G175" s="2">
        <v>1.07</v>
      </c>
      <c r="H175" s="2">
        <f t="shared" si="16"/>
        <v>1.06</v>
      </c>
      <c r="I175" s="2">
        <v>15.24</v>
      </c>
      <c r="J175" s="2" t="s">
        <v>488</v>
      </c>
      <c r="K175" s="2" t="s">
        <v>373</v>
      </c>
      <c r="L175" s="2" t="s">
        <v>26</v>
      </c>
      <c r="M175" s="2" t="s">
        <v>275</v>
      </c>
      <c r="N175" s="2">
        <v>25</v>
      </c>
      <c r="O175" s="2" t="s">
        <v>503</v>
      </c>
      <c r="P175" s="2" t="s">
        <v>485</v>
      </c>
      <c r="R175" s="4">
        <v>14.4</v>
      </c>
      <c r="S175" s="4">
        <v>7.859</v>
      </c>
      <c r="T175" s="4">
        <v>-0.10100000000000001</v>
      </c>
      <c r="U175" s="4">
        <v>-1.0229999999999999</v>
      </c>
      <c r="V175" s="4">
        <v>0.97199999999999998</v>
      </c>
      <c r="W175" s="4">
        <v>13.42</v>
      </c>
      <c r="X175" s="4">
        <v>217.1</v>
      </c>
      <c r="Y175" s="4">
        <v>185.4</v>
      </c>
    </row>
    <row r="176" spans="1:25" x14ac:dyDescent="0.3">
      <c r="A176" s="2">
        <v>175</v>
      </c>
      <c r="B176" s="2" t="s">
        <v>383</v>
      </c>
      <c r="C176" s="2" t="s">
        <v>384</v>
      </c>
      <c r="D176" s="2" t="s">
        <v>385</v>
      </c>
      <c r="F176" s="2">
        <v>2.5</v>
      </c>
      <c r="G176" s="2">
        <v>3.1</v>
      </c>
      <c r="H176" s="2">
        <f t="shared" si="16"/>
        <v>2.8</v>
      </c>
      <c r="I176" s="2">
        <v>53</v>
      </c>
      <c r="J176" s="2" t="s">
        <v>488</v>
      </c>
      <c r="K176" s="2" t="s">
        <v>26</v>
      </c>
      <c r="L176" s="2" t="s">
        <v>26</v>
      </c>
      <c r="M176" s="2" t="s">
        <v>275</v>
      </c>
      <c r="N176" s="2">
        <v>25</v>
      </c>
      <c r="O176" s="2" t="s">
        <v>503</v>
      </c>
      <c r="P176" s="2" t="s">
        <v>485</v>
      </c>
      <c r="R176" s="4">
        <v>45.47</v>
      </c>
      <c r="S176" s="4">
        <v>8.8670000000000009</v>
      </c>
      <c r="T176" s="4">
        <v>-0.96899999999999997</v>
      </c>
      <c r="U176" s="4">
        <v>-0.33500000000000002</v>
      </c>
      <c r="V176" s="4">
        <v>1.353</v>
      </c>
      <c r="W176" s="4">
        <v>125.7</v>
      </c>
      <c r="X176" s="4">
        <v>349.7</v>
      </c>
      <c r="Y176" s="4">
        <v>168.9</v>
      </c>
    </row>
    <row r="177" spans="1:25" x14ac:dyDescent="0.3">
      <c r="A177" s="2">
        <v>176</v>
      </c>
      <c r="B177" s="2" t="s">
        <v>386</v>
      </c>
      <c r="C177" s="2" t="s">
        <v>387</v>
      </c>
      <c r="D177" s="2" t="s">
        <v>385</v>
      </c>
      <c r="F177" s="2">
        <v>1.98</v>
      </c>
      <c r="G177" s="2">
        <v>2.11</v>
      </c>
      <c r="H177" s="2">
        <f t="shared" si="16"/>
        <v>2.0449999999999999</v>
      </c>
      <c r="I177" s="2">
        <v>53.76</v>
      </c>
      <c r="J177" s="2" t="s">
        <v>488</v>
      </c>
      <c r="K177" s="2" t="s">
        <v>26</v>
      </c>
      <c r="L177" s="2" t="s">
        <v>26</v>
      </c>
      <c r="M177" s="2" t="s">
        <v>275</v>
      </c>
      <c r="N177" s="2">
        <v>25</v>
      </c>
      <c r="O177" s="2" t="s">
        <v>503</v>
      </c>
      <c r="P177" s="2" t="s">
        <v>485</v>
      </c>
      <c r="R177" s="4">
        <v>56.62</v>
      </c>
      <c r="S177" s="4">
        <v>9.6989999999999998</v>
      </c>
      <c r="T177" s="4">
        <v>-0.92700000000000005</v>
      </c>
      <c r="U177" s="4">
        <v>-0.30099999999999999</v>
      </c>
      <c r="V177" s="4">
        <v>1.3819999999999999</v>
      </c>
      <c r="W177" s="4">
        <v>142.5</v>
      </c>
      <c r="X177" s="4">
        <v>501.6</v>
      </c>
      <c r="Y177" s="4">
        <v>390.9</v>
      </c>
    </row>
    <row r="178" spans="1:25" x14ac:dyDescent="0.3">
      <c r="A178" s="2">
        <v>177</v>
      </c>
      <c r="B178" s="2" t="s">
        <v>388</v>
      </c>
      <c r="C178" s="2" t="s">
        <v>389</v>
      </c>
      <c r="D178" s="2" t="s">
        <v>385</v>
      </c>
      <c r="F178" s="2">
        <v>1.08</v>
      </c>
      <c r="G178" s="2">
        <v>1.55</v>
      </c>
      <c r="H178" s="2">
        <f t="shared" si="16"/>
        <v>1.3149999999999999</v>
      </c>
      <c r="I178" s="2">
        <v>54.49</v>
      </c>
      <c r="J178" s="2" t="s">
        <v>488</v>
      </c>
      <c r="K178" s="2" t="s">
        <v>26</v>
      </c>
      <c r="L178" s="2" t="s">
        <v>26</v>
      </c>
      <c r="M178" s="2" t="s">
        <v>275</v>
      </c>
      <c r="N178" s="2">
        <v>25</v>
      </c>
      <c r="O178" s="2" t="s">
        <v>503</v>
      </c>
      <c r="P178" s="2" t="s">
        <v>485</v>
      </c>
      <c r="R178" s="4">
        <v>137.4</v>
      </c>
      <c r="S178" s="4">
        <v>5.6040000000000001</v>
      </c>
      <c r="T178" s="4">
        <v>-2.2639999999999998</v>
      </c>
      <c r="U178" s="4">
        <v>4.5259999999999998</v>
      </c>
      <c r="V178" s="4">
        <v>9.5850000000000009</v>
      </c>
      <c r="W178" s="4">
        <v>240.9</v>
      </c>
      <c r="X178" s="4">
        <v>458.1</v>
      </c>
      <c r="Y178" s="4">
        <v>269.2</v>
      </c>
    </row>
    <row r="179" spans="1:25" x14ac:dyDescent="0.3">
      <c r="A179" s="2">
        <v>178</v>
      </c>
      <c r="B179" s="2" t="s">
        <v>390</v>
      </c>
      <c r="C179" s="2" t="s">
        <v>391</v>
      </c>
      <c r="D179" s="2" t="s">
        <v>392</v>
      </c>
      <c r="F179" s="2">
        <v>2.3199999999999998</v>
      </c>
      <c r="G179" s="2">
        <v>2.94</v>
      </c>
      <c r="H179" s="2">
        <f t="shared" si="16"/>
        <v>2.63</v>
      </c>
      <c r="I179" s="2">
        <v>55.57</v>
      </c>
      <c r="J179" s="2" t="s">
        <v>488</v>
      </c>
      <c r="K179" s="2" t="s">
        <v>26</v>
      </c>
      <c r="L179" s="2" t="s">
        <v>26</v>
      </c>
      <c r="M179" s="2" t="s">
        <v>275</v>
      </c>
      <c r="N179" s="2">
        <v>25</v>
      </c>
      <c r="O179" s="2" t="s">
        <v>503</v>
      </c>
      <c r="P179" s="2" t="s">
        <v>485</v>
      </c>
      <c r="R179" s="4">
        <v>106.5</v>
      </c>
      <c r="S179" s="4">
        <v>8.4190000000000005</v>
      </c>
      <c r="T179" s="4">
        <v>-1.4390000000000001</v>
      </c>
      <c r="U179" s="4">
        <v>1.119</v>
      </c>
      <c r="V179" s="4">
        <v>2.3820000000000001</v>
      </c>
      <c r="W179" s="4">
        <v>240.4</v>
      </c>
      <c r="X179" s="4">
        <v>657.4</v>
      </c>
      <c r="Y179" s="4">
        <v>356.1</v>
      </c>
    </row>
    <row r="180" spans="1:25" x14ac:dyDescent="0.3">
      <c r="A180" s="2">
        <v>179</v>
      </c>
      <c r="B180" s="2" t="s">
        <v>393</v>
      </c>
      <c r="C180" s="2" t="s">
        <v>394</v>
      </c>
      <c r="D180" s="2" t="s">
        <v>395</v>
      </c>
      <c r="F180" s="2">
        <v>1.32</v>
      </c>
      <c r="G180" s="2">
        <v>3.53</v>
      </c>
      <c r="H180" s="2">
        <f t="shared" si="16"/>
        <v>2.4249999999999998</v>
      </c>
      <c r="I180" s="2">
        <v>21.98</v>
      </c>
      <c r="J180" s="2" t="s">
        <v>488</v>
      </c>
      <c r="K180" s="2" t="s">
        <v>396</v>
      </c>
      <c r="L180" s="2" t="s">
        <v>397</v>
      </c>
      <c r="M180" s="2" t="s">
        <v>398</v>
      </c>
      <c r="N180" s="2">
        <v>34</v>
      </c>
      <c r="O180" s="2" t="s">
        <v>242</v>
      </c>
      <c r="P180" s="2" t="s">
        <v>485</v>
      </c>
      <c r="R180" s="4">
        <v>11.92</v>
      </c>
      <c r="S180" s="4">
        <v>5.2889999999999997</v>
      </c>
      <c r="T180" s="4">
        <v>-3.8300000000000001E-2</v>
      </c>
      <c r="U180" s="4">
        <v>-0.27600000000000002</v>
      </c>
      <c r="V180" s="4">
        <v>1.494</v>
      </c>
      <c r="W180" s="4">
        <v>11.95</v>
      </c>
      <c r="X180" s="4">
        <v>98.18</v>
      </c>
      <c r="Y180" s="4">
        <v>18</v>
      </c>
    </row>
    <row r="181" spans="1:25" x14ac:dyDescent="0.3">
      <c r="A181" s="2">
        <v>180</v>
      </c>
      <c r="B181" s="2" t="s">
        <v>399</v>
      </c>
      <c r="C181" s="2" t="s">
        <v>400</v>
      </c>
      <c r="D181" s="2" t="s">
        <v>401</v>
      </c>
      <c r="F181" s="2">
        <v>0.64</v>
      </c>
      <c r="G181" s="2">
        <v>0.8</v>
      </c>
      <c r="H181" s="2">
        <f t="shared" si="16"/>
        <v>0.72</v>
      </c>
      <c r="I181" s="2">
        <v>23.53</v>
      </c>
      <c r="J181" s="2" t="s">
        <v>488</v>
      </c>
      <c r="K181" s="2" t="s">
        <v>396</v>
      </c>
      <c r="L181" s="2" t="s">
        <v>397</v>
      </c>
      <c r="M181" s="2" t="s">
        <v>396</v>
      </c>
      <c r="N181" s="2">
        <v>35</v>
      </c>
      <c r="O181" s="2" t="s">
        <v>242</v>
      </c>
      <c r="P181" s="2" t="s">
        <v>485</v>
      </c>
      <c r="R181" s="4">
        <v>110.6</v>
      </c>
      <c r="S181" s="4">
        <v>2.4009999999999998</v>
      </c>
      <c r="T181" s="4">
        <v>-2.8319999999999999</v>
      </c>
      <c r="U181" s="4">
        <v>11.57</v>
      </c>
      <c r="V181" s="4">
        <v>59.8</v>
      </c>
      <c r="W181" s="4">
        <v>127.7</v>
      </c>
      <c r="X181" s="4">
        <v>223.3</v>
      </c>
      <c r="Y181" s="4">
        <v>140.1</v>
      </c>
    </row>
    <row r="182" spans="1:25" x14ac:dyDescent="0.3">
      <c r="A182" s="2">
        <v>181</v>
      </c>
      <c r="B182" s="2" t="s">
        <v>402</v>
      </c>
      <c r="C182" s="2" t="s">
        <v>403</v>
      </c>
      <c r="D182" s="2" t="s">
        <v>401</v>
      </c>
      <c r="F182" s="2">
        <v>0.1</v>
      </c>
      <c r="G182" s="2">
        <v>0.64</v>
      </c>
      <c r="H182" s="2">
        <f t="shared" si="16"/>
        <v>0.37</v>
      </c>
      <c r="I182" s="2">
        <v>23.88</v>
      </c>
      <c r="J182" s="2" t="s">
        <v>488</v>
      </c>
      <c r="K182" s="2" t="s">
        <v>396</v>
      </c>
      <c r="L182" s="2" t="s">
        <v>397</v>
      </c>
      <c r="M182" s="2" t="s">
        <v>396</v>
      </c>
      <c r="N182" s="2">
        <v>35</v>
      </c>
      <c r="O182" s="2" t="s">
        <v>242</v>
      </c>
      <c r="P182" s="2" t="s">
        <v>485</v>
      </c>
      <c r="R182" s="4">
        <v>109.1</v>
      </c>
      <c r="S182" s="4">
        <v>2.9470000000000001</v>
      </c>
      <c r="T182" s="4">
        <v>-2.2909999999999999</v>
      </c>
      <c r="U182" s="4">
        <v>6.44</v>
      </c>
      <c r="V182" s="4">
        <v>39.090000000000003</v>
      </c>
      <c r="W182" s="4">
        <v>137.6</v>
      </c>
      <c r="X182" s="4">
        <v>268.39999999999998</v>
      </c>
      <c r="Y182" s="4">
        <v>153.80000000000001</v>
      </c>
    </row>
    <row r="183" spans="1:25" x14ac:dyDescent="0.3">
      <c r="A183" s="2">
        <v>182</v>
      </c>
      <c r="B183" s="2" t="s">
        <v>404</v>
      </c>
      <c r="C183" s="2" t="s">
        <v>405</v>
      </c>
      <c r="D183" s="2" t="s">
        <v>406</v>
      </c>
      <c r="F183" s="2">
        <v>1.61</v>
      </c>
      <c r="G183" s="2">
        <v>1.75</v>
      </c>
      <c r="H183" s="2">
        <f t="shared" si="16"/>
        <v>1.6800000000000002</v>
      </c>
      <c r="I183" s="2">
        <v>24.11</v>
      </c>
      <c r="J183" s="2" t="s">
        <v>488</v>
      </c>
      <c r="K183" s="2" t="s">
        <v>396</v>
      </c>
      <c r="L183" s="2" t="s">
        <v>397</v>
      </c>
      <c r="M183" s="2" t="s">
        <v>396</v>
      </c>
      <c r="N183" s="2">
        <v>35</v>
      </c>
      <c r="O183" s="2" t="s">
        <v>242</v>
      </c>
      <c r="P183" s="2" t="s">
        <v>485</v>
      </c>
      <c r="R183" s="4">
        <v>100.2</v>
      </c>
      <c r="S183" s="4">
        <v>4.3239999999999998</v>
      </c>
      <c r="T183" s="4">
        <v>-1.1439999999999999</v>
      </c>
      <c r="U183" s="4">
        <v>1.863</v>
      </c>
      <c r="V183" s="4">
        <v>14.22</v>
      </c>
      <c r="W183" s="4">
        <v>138.5</v>
      </c>
      <c r="X183" s="4">
        <v>423.5</v>
      </c>
      <c r="Y183" s="4">
        <v>185.4</v>
      </c>
    </row>
    <row r="184" spans="1:25" x14ac:dyDescent="0.3">
      <c r="A184" s="2">
        <v>183</v>
      </c>
      <c r="B184" s="2" t="s">
        <v>407</v>
      </c>
      <c r="C184" s="2" t="s">
        <v>408</v>
      </c>
      <c r="D184" s="2" t="s">
        <v>406</v>
      </c>
      <c r="F184" s="2">
        <v>0.62</v>
      </c>
      <c r="G184" s="2">
        <v>1.61</v>
      </c>
      <c r="H184" s="2">
        <f t="shared" si="16"/>
        <v>1.115</v>
      </c>
      <c r="I184" s="2">
        <v>24.68</v>
      </c>
      <c r="J184" s="2" t="s">
        <v>488</v>
      </c>
      <c r="K184" s="2" t="s">
        <v>396</v>
      </c>
      <c r="L184" s="2" t="s">
        <v>397</v>
      </c>
      <c r="M184" s="2" t="s">
        <v>409</v>
      </c>
      <c r="N184" s="2">
        <v>36</v>
      </c>
      <c r="O184" s="2" t="s">
        <v>242</v>
      </c>
      <c r="P184" s="2" t="s">
        <v>485</v>
      </c>
      <c r="R184" s="4">
        <v>5.8330000000000002</v>
      </c>
      <c r="S184" s="4">
        <v>3.9910000000000001</v>
      </c>
      <c r="T184" s="4">
        <v>3.8399999999999997E-2</v>
      </c>
      <c r="U184" s="4">
        <v>2.3900000000000001E-2</v>
      </c>
      <c r="V184" s="4">
        <v>1.125</v>
      </c>
      <c r="W184" s="4">
        <v>5.5750000000000002</v>
      </c>
      <c r="X184" s="4">
        <v>37.47</v>
      </c>
      <c r="Y184" s="4">
        <v>5.3540000000000001</v>
      </c>
    </row>
    <row r="185" spans="1:25" x14ac:dyDescent="0.3">
      <c r="A185" s="2">
        <v>184</v>
      </c>
      <c r="B185" s="2" t="s">
        <v>410</v>
      </c>
      <c r="C185" s="2" t="s">
        <v>411</v>
      </c>
      <c r="D185" s="2" t="s">
        <v>406</v>
      </c>
      <c r="F185" s="2">
        <v>0.48</v>
      </c>
      <c r="G185" s="2">
        <v>0.62</v>
      </c>
      <c r="H185" s="2">
        <f t="shared" si="16"/>
        <v>0.55000000000000004</v>
      </c>
      <c r="I185" s="2">
        <v>25.24</v>
      </c>
      <c r="J185" s="2" t="s">
        <v>488</v>
      </c>
      <c r="K185" s="2" t="s">
        <v>396</v>
      </c>
      <c r="L185" s="2" t="s">
        <v>397</v>
      </c>
      <c r="M185" s="2" t="s">
        <v>409</v>
      </c>
      <c r="N185" s="2">
        <v>36</v>
      </c>
      <c r="O185" s="2" t="s">
        <v>242</v>
      </c>
      <c r="P185" s="2" t="s">
        <v>485</v>
      </c>
      <c r="R185" s="4">
        <v>17.43</v>
      </c>
      <c r="S185" s="4">
        <v>4.42</v>
      </c>
      <c r="T185" s="4">
        <v>-0.33300000000000002</v>
      </c>
      <c r="U185" s="4">
        <v>1.6999999999999999E-3</v>
      </c>
      <c r="V185" s="4">
        <v>2.1480000000000001</v>
      </c>
      <c r="W185" s="4">
        <v>20.77</v>
      </c>
      <c r="X185" s="4">
        <v>91.32</v>
      </c>
      <c r="Y185" s="4">
        <v>41.68</v>
      </c>
    </row>
    <row r="186" spans="1:25" x14ac:dyDescent="0.3">
      <c r="A186" s="2">
        <v>185</v>
      </c>
      <c r="B186" s="2" t="s">
        <v>412</v>
      </c>
      <c r="C186" s="2" t="s">
        <v>413</v>
      </c>
      <c r="D186" s="2" t="s">
        <v>406</v>
      </c>
      <c r="F186" s="2">
        <v>0</v>
      </c>
      <c r="G186" s="2">
        <v>0.4</v>
      </c>
      <c r="H186" s="2">
        <f t="shared" si="16"/>
        <v>0.2</v>
      </c>
      <c r="I186" s="2">
        <v>25.59</v>
      </c>
      <c r="J186" s="2" t="s">
        <v>488</v>
      </c>
      <c r="K186" s="2" t="s">
        <v>396</v>
      </c>
      <c r="L186" s="2" t="s">
        <v>414</v>
      </c>
      <c r="M186" s="2" t="s">
        <v>414</v>
      </c>
      <c r="N186" s="2">
        <v>37</v>
      </c>
      <c r="O186" s="2" t="s">
        <v>242</v>
      </c>
      <c r="P186" s="2" t="s">
        <v>485</v>
      </c>
      <c r="R186" s="4">
        <v>73.03</v>
      </c>
      <c r="S186" s="4">
        <v>4.4779999999999998</v>
      </c>
      <c r="T186" s="4">
        <v>-1.216</v>
      </c>
      <c r="U186" s="4">
        <v>1.427</v>
      </c>
      <c r="V186" s="4">
        <v>8.58</v>
      </c>
      <c r="W186" s="4">
        <v>103.3</v>
      </c>
      <c r="X186" s="4">
        <v>321.2</v>
      </c>
      <c r="Y186" s="4">
        <v>203.5</v>
      </c>
    </row>
    <row r="187" spans="1:25" x14ac:dyDescent="0.3">
      <c r="A187" s="2">
        <v>186</v>
      </c>
      <c r="B187" s="2" t="s">
        <v>415</v>
      </c>
      <c r="C187" s="2" t="s">
        <v>416</v>
      </c>
      <c r="D187" s="2" t="s">
        <v>417</v>
      </c>
      <c r="F187" s="2">
        <v>0</v>
      </c>
      <c r="G187" s="2">
        <v>1.03</v>
      </c>
      <c r="H187" s="2">
        <f t="shared" si="16"/>
        <v>0.51500000000000001</v>
      </c>
      <c r="I187" s="2">
        <v>26.34</v>
      </c>
      <c r="J187" s="2" t="s">
        <v>488</v>
      </c>
      <c r="K187" s="2" t="s">
        <v>396</v>
      </c>
      <c r="L187" s="2" t="s">
        <v>414</v>
      </c>
      <c r="M187" s="2" t="s">
        <v>414</v>
      </c>
      <c r="N187" s="2">
        <v>37</v>
      </c>
      <c r="O187" s="2" t="s">
        <v>242</v>
      </c>
      <c r="P187" s="2" t="s">
        <v>485</v>
      </c>
      <c r="R187" s="4">
        <v>186.5</v>
      </c>
      <c r="S187" s="4">
        <v>2.6320000000000001</v>
      </c>
      <c r="T187" s="4">
        <v>-2.7250000000000001</v>
      </c>
      <c r="U187" s="4">
        <v>12.38</v>
      </c>
      <c r="V187" s="4">
        <v>84.71</v>
      </c>
      <c r="W187" s="4">
        <v>214.1</v>
      </c>
      <c r="X187" s="4">
        <v>422.6</v>
      </c>
      <c r="Y187" s="4">
        <v>223.4</v>
      </c>
    </row>
    <row r="188" spans="1:25" x14ac:dyDescent="0.3">
      <c r="A188" s="2">
        <v>187</v>
      </c>
      <c r="B188" s="2" t="s">
        <v>418</v>
      </c>
      <c r="C188" s="2" t="s">
        <v>419</v>
      </c>
      <c r="D188" s="2" t="s">
        <v>420</v>
      </c>
      <c r="F188" s="2">
        <v>0.47</v>
      </c>
      <c r="G188" s="2">
        <v>0.56999999999999995</v>
      </c>
      <c r="H188" s="2">
        <f t="shared" si="16"/>
        <v>0.52</v>
      </c>
      <c r="I188" s="2">
        <v>12.44</v>
      </c>
      <c r="J188" s="2" t="s">
        <v>488</v>
      </c>
      <c r="K188" s="2" t="s">
        <v>421</v>
      </c>
      <c r="L188" s="2" t="s">
        <v>304</v>
      </c>
      <c r="M188" s="2" t="s">
        <v>305</v>
      </c>
      <c r="N188" s="2">
        <v>8</v>
      </c>
      <c r="O188" s="2" t="s">
        <v>490</v>
      </c>
      <c r="P188" s="2" t="s">
        <v>485</v>
      </c>
      <c r="R188" s="4">
        <v>6.3170000000000002</v>
      </c>
      <c r="S188" s="4">
        <v>3.6040000000000001</v>
      </c>
      <c r="T188" s="4">
        <v>-0.23100000000000001</v>
      </c>
      <c r="U188" s="4">
        <v>7.4200000000000002E-2</v>
      </c>
      <c r="V188" s="4">
        <v>1.363</v>
      </c>
      <c r="W188" s="4">
        <v>6.298</v>
      </c>
      <c r="X188" s="4">
        <v>34.880000000000003</v>
      </c>
      <c r="Y188" s="4">
        <v>5.3540000000000001</v>
      </c>
    </row>
    <row r="189" spans="1:25" x14ac:dyDescent="0.3">
      <c r="A189" s="2">
        <v>188</v>
      </c>
      <c r="B189" s="2" t="s">
        <v>422</v>
      </c>
      <c r="C189" s="2" t="s">
        <v>423</v>
      </c>
      <c r="D189" s="2" t="s">
        <v>420</v>
      </c>
      <c r="F189" s="2">
        <v>0.42</v>
      </c>
      <c r="G189" s="2">
        <v>0.47</v>
      </c>
      <c r="H189" s="2">
        <f t="shared" si="16"/>
        <v>0.44499999999999995</v>
      </c>
      <c r="I189" s="2">
        <v>12.52</v>
      </c>
      <c r="J189" s="2" t="s">
        <v>488</v>
      </c>
      <c r="K189" s="2" t="s">
        <v>421</v>
      </c>
      <c r="L189" s="2" t="s">
        <v>304</v>
      </c>
      <c r="M189" s="2" t="s">
        <v>305</v>
      </c>
      <c r="N189" s="2">
        <v>8</v>
      </c>
      <c r="O189" s="2" t="s">
        <v>490</v>
      </c>
      <c r="P189" s="2" t="s">
        <v>485</v>
      </c>
      <c r="R189" s="4">
        <v>36.51</v>
      </c>
      <c r="S189" s="4">
        <v>3.5760000000000001</v>
      </c>
      <c r="T189" s="4">
        <v>-1.3979999999999999</v>
      </c>
      <c r="U189" s="4">
        <v>1.421</v>
      </c>
      <c r="V189" s="4">
        <v>4.9290000000000003</v>
      </c>
      <c r="W189" s="4">
        <v>62.65</v>
      </c>
      <c r="X189" s="4">
        <v>108.2</v>
      </c>
      <c r="Y189" s="4">
        <v>80.069999999999993</v>
      </c>
    </row>
    <row r="190" spans="1:25" x14ac:dyDescent="0.3">
      <c r="A190" s="2">
        <v>189</v>
      </c>
      <c r="B190" s="2" t="s">
        <v>424</v>
      </c>
      <c r="C190" s="2" t="s">
        <v>425</v>
      </c>
      <c r="D190" s="2" t="s">
        <v>426</v>
      </c>
      <c r="F190" s="2">
        <v>1.0900000000000001</v>
      </c>
      <c r="G190" s="2">
        <v>1.89</v>
      </c>
      <c r="H190" s="2">
        <f t="shared" si="16"/>
        <v>1.49</v>
      </c>
      <c r="I190" s="2">
        <v>33.200000000000003</v>
      </c>
      <c r="J190" s="2" t="s">
        <v>488</v>
      </c>
      <c r="K190" s="2" t="s">
        <v>421</v>
      </c>
      <c r="L190" s="2" t="s">
        <v>223</v>
      </c>
      <c r="M190" s="2" t="s">
        <v>421</v>
      </c>
      <c r="N190" s="2">
        <v>9</v>
      </c>
      <c r="O190" s="2" t="s">
        <v>490</v>
      </c>
      <c r="P190" s="2" t="s">
        <v>485</v>
      </c>
      <c r="R190" s="4">
        <v>60.82</v>
      </c>
      <c r="S190" s="4">
        <v>2.3570000000000002</v>
      </c>
      <c r="T190" s="4">
        <v>-2.927</v>
      </c>
      <c r="U190" s="4">
        <v>10.119999999999999</v>
      </c>
      <c r="V190" s="4">
        <v>32.270000000000003</v>
      </c>
      <c r="W190" s="4">
        <v>73.239999999999995</v>
      </c>
      <c r="X190" s="4">
        <v>115.1</v>
      </c>
      <c r="Y190" s="4">
        <v>72.94</v>
      </c>
    </row>
    <row r="191" spans="1:25" x14ac:dyDescent="0.3">
      <c r="A191" s="2">
        <v>190</v>
      </c>
      <c r="B191" s="2" t="s">
        <v>427</v>
      </c>
      <c r="C191" s="2" t="s">
        <v>428</v>
      </c>
      <c r="D191" s="2" t="s">
        <v>426</v>
      </c>
      <c r="F191" s="2">
        <v>0.39</v>
      </c>
      <c r="G191" s="2">
        <v>1.0900000000000001</v>
      </c>
      <c r="H191" s="2">
        <f t="shared" si="16"/>
        <v>0.74</v>
      </c>
      <c r="I191" s="2">
        <v>33.909999999999997</v>
      </c>
      <c r="J191" s="2" t="s">
        <v>488</v>
      </c>
      <c r="K191" s="2" t="s">
        <v>421</v>
      </c>
      <c r="L191" s="2" t="s">
        <v>223</v>
      </c>
      <c r="M191" s="2" t="s">
        <v>421</v>
      </c>
      <c r="N191" s="2">
        <v>9</v>
      </c>
      <c r="O191" s="2" t="s">
        <v>490</v>
      </c>
      <c r="P191" s="2" t="s">
        <v>485</v>
      </c>
      <c r="R191" s="4">
        <v>59.7</v>
      </c>
      <c r="S191" s="4">
        <v>3.2280000000000002</v>
      </c>
      <c r="T191" s="4">
        <v>-1.9930000000000001</v>
      </c>
      <c r="U191" s="4">
        <v>5.19</v>
      </c>
      <c r="V191" s="4">
        <v>13.24</v>
      </c>
      <c r="W191" s="4">
        <v>78.19</v>
      </c>
      <c r="X191" s="4">
        <v>156.19999999999999</v>
      </c>
      <c r="Y191" s="4">
        <v>80.069999999999993</v>
      </c>
    </row>
    <row r="192" spans="1:25" x14ac:dyDescent="0.3">
      <c r="A192" s="2">
        <v>191</v>
      </c>
      <c r="B192" s="2" t="s">
        <v>429</v>
      </c>
      <c r="C192" s="2" t="s">
        <v>430</v>
      </c>
      <c r="D192" s="2" t="s">
        <v>426</v>
      </c>
      <c r="F192" s="2">
        <v>0.04</v>
      </c>
      <c r="G192" s="2">
        <v>0.37</v>
      </c>
      <c r="H192" s="2">
        <f t="shared" si="16"/>
        <v>0.20499999999999999</v>
      </c>
      <c r="I192" s="2">
        <v>34.450000000000003</v>
      </c>
      <c r="J192" s="2" t="s">
        <v>488</v>
      </c>
      <c r="K192" s="2" t="s">
        <v>421</v>
      </c>
      <c r="L192" s="2" t="s">
        <v>223</v>
      </c>
      <c r="M192" s="2" t="s">
        <v>421</v>
      </c>
      <c r="N192" s="2">
        <v>9</v>
      </c>
      <c r="O192" s="2" t="s">
        <v>490</v>
      </c>
      <c r="P192" s="2" t="s">
        <v>485</v>
      </c>
      <c r="R192" s="4">
        <v>82.3</v>
      </c>
      <c r="S192" s="4">
        <v>2.0739999999999998</v>
      </c>
      <c r="T192" s="4">
        <v>-3.8969999999999998</v>
      </c>
      <c r="U192" s="4">
        <v>19.239999999999998</v>
      </c>
      <c r="V192" s="4">
        <v>55.09</v>
      </c>
      <c r="W192" s="4">
        <v>93.25</v>
      </c>
      <c r="X192" s="4">
        <v>140.9</v>
      </c>
      <c r="Y192" s="4">
        <v>96.49</v>
      </c>
    </row>
    <row r="193" spans="1:25" x14ac:dyDescent="0.3">
      <c r="A193" s="2">
        <v>192</v>
      </c>
      <c r="B193" s="2" t="s">
        <v>431</v>
      </c>
      <c r="C193" s="2" t="s">
        <v>432</v>
      </c>
      <c r="D193" s="2" t="s">
        <v>433</v>
      </c>
      <c r="F193" s="2">
        <v>0</v>
      </c>
      <c r="G193" s="2">
        <v>0.34</v>
      </c>
      <c r="H193" s="2">
        <f t="shared" si="16"/>
        <v>0.17</v>
      </c>
      <c r="I193" s="2">
        <v>31.13</v>
      </c>
      <c r="J193" s="2" t="s">
        <v>488</v>
      </c>
      <c r="K193" s="2" t="s">
        <v>421</v>
      </c>
      <c r="L193" s="2" t="s">
        <v>223</v>
      </c>
      <c r="M193" s="2" t="s">
        <v>421</v>
      </c>
      <c r="N193" s="2">
        <v>9</v>
      </c>
      <c r="O193" s="2" t="s">
        <v>490</v>
      </c>
      <c r="P193" s="2" t="s">
        <v>485</v>
      </c>
      <c r="R193" s="4">
        <v>57.15</v>
      </c>
      <c r="S193" s="4">
        <v>3.2250000000000001</v>
      </c>
      <c r="T193" s="4">
        <v>-1.9610000000000001</v>
      </c>
      <c r="U193" s="4">
        <v>4.3040000000000003</v>
      </c>
      <c r="V193" s="4">
        <v>11.39</v>
      </c>
      <c r="W193" s="4">
        <v>78.78</v>
      </c>
      <c r="X193" s="4">
        <v>158.9</v>
      </c>
      <c r="Y193" s="4">
        <v>80.069999999999993</v>
      </c>
    </row>
    <row r="194" spans="1:25" x14ac:dyDescent="0.3">
      <c r="A194" s="2">
        <v>193</v>
      </c>
      <c r="B194" s="2" t="s">
        <v>434</v>
      </c>
      <c r="C194" s="2" t="s">
        <v>435</v>
      </c>
      <c r="D194" s="2" t="s">
        <v>436</v>
      </c>
      <c r="F194" s="2">
        <v>2.25</v>
      </c>
      <c r="G194" s="2">
        <v>2.5499999999999998</v>
      </c>
      <c r="H194" s="2">
        <f t="shared" si="16"/>
        <v>2.4</v>
      </c>
      <c r="I194" s="2">
        <v>43.35</v>
      </c>
      <c r="J194" s="2" t="s">
        <v>488</v>
      </c>
      <c r="K194" s="2" t="s">
        <v>421</v>
      </c>
      <c r="L194" s="2" t="s">
        <v>223</v>
      </c>
      <c r="M194" s="2" t="s">
        <v>421</v>
      </c>
      <c r="N194" s="2">
        <v>9</v>
      </c>
      <c r="O194" s="2" t="s">
        <v>490</v>
      </c>
      <c r="P194" s="2" t="s">
        <v>485</v>
      </c>
      <c r="R194" s="4">
        <v>74.290000000000006</v>
      </c>
      <c r="S194" s="4">
        <v>4.1319999999999997</v>
      </c>
      <c r="T194" s="4">
        <v>-1.7450000000000001</v>
      </c>
      <c r="U194" s="4">
        <v>2.379</v>
      </c>
      <c r="V194" s="4">
        <v>6.782</v>
      </c>
      <c r="W194" s="4">
        <v>144.1</v>
      </c>
      <c r="X194" s="4">
        <v>209.3</v>
      </c>
      <c r="Y194" s="4">
        <v>168.9</v>
      </c>
    </row>
    <row r="195" spans="1:25" x14ac:dyDescent="0.3">
      <c r="A195" s="2">
        <v>194</v>
      </c>
      <c r="B195" s="2" t="s">
        <v>437</v>
      </c>
      <c r="C195" s="2" t="s">
        <v>438</v>
      </c>
      <c r="D195" s="2" t="s">
        <v>436</v>
      </c>
      <c r="F195" s="2">
        <v>1.1000000000000001</v>
      </c>
      <c r="G195" s="2">
        <v>1.85</v>
      </c>
      <c r="H195" s="2">
        <f t="shared" si="16"/>
        <v>1.4750000000000001</v>
      </c>
      <c r="I195" s="2">
        <v>44.28</v>
      </c>
      <c r="J195" s="2" t="s">
        <v>488</v>
      </c>
      <c r="K195" s="2" t="s">
        <v>421</v>
      </c>
      <c r="L195" s="2" t="s">
        <v>439</v>
      </c>
      <c r="M195" s="2" t="s">
        <v>440</v>
      </c>
      <c r="N195" s="2">
        <v>10</v>
      </c>
      <c r="O195" s="2" t="s">
        <v>490</v>
      </c>
      <c r="P195" s="2" t="s">
        <v>485</v>
      </c>
      <c r="R195" s="4">
        <v>30</v>
      </c>
      <c r="S195" s="4">
        <v>6.5439999999999996</v>
      </c>
      <c r="T195" s="4">
        <v>-0.41099999999999998</v>
      </c>
      <c r="U195" s="4">
        <v>-0.78500000000000003</v>
      </c>
      <c r="V195" s="4">
        <v>2.4489999999999998</v>
      </c>
      <c r="W195" s="4">
        <v>39.200000000000003</v>
      </c>
      <c r="X195" s="4">
        <v>275</v>
      </c>
      <c r="Y195" s="4">
        <v>223.4</v>
      </c>
    </row>
    <row r="196" spans="1:25" x14ac:dyDescent="0.3">
      <c r="A196" s="2">
        <v>195</v>
      </c>
      <c r="B196" s="2" t="s">
        <v>441</v>
      </c>
      <c r="C196" s="2" t="s">
        <v>442</v>
      </c>
      <c r="D196" s="2" t="s">
        <v>436</v>
      </c>
      <c r="F196" s="2">
        <v>0.05</v>
      </c>
      <c r="G196" s="2">
        <v>1.1000000000000001</v>
      </c>
      <c r="H196" s="2">
        <f t="shared" si="16"/>
        <v>0.57500000000000007</v>
      </c>
      <c r="I196" s="2">
        <v>45.18</v>
      </c>
      <c r="J196" s="2" t="s">
        <v>488</v>
      </c>
      <c r="K196" s="2" t="s">
        <v>421</v>
      </c>
      <c r="L196" s="2" t="s">
        <v>439</v>
      </c>
      <c r="M196" s="2" t="s">
        <v>440</v>
      </c>
      <c r="N196" s="2">
        <v>10</v>
      </c>
      <c r="O196" s="2" t="s">
        <v>490</v>
      </c>
      <c r="P196" s="2" t="s">
        <v>485</v>
      </c>
      <c r="R196" s="4">
        <v>12.32</v>
      </c>
      <c r="S196" s="4">
        <v>3.1619999999999999</v>
      </c>
      <c r="T196" s="4">
        <v>-0.65300000000000002</v>
      </c>
      <c r="U196" s="4">
        <v>1.0409999999999999</v>
      </c>
      <c r="V196" s="4">
        <v>2.903</v>
      </c>
      <c r="W196" s="4">
        <v>13.42</v>
      </c>
      <c r="X196" s="4">
        <v>47.02</v>
      </c>
      <c r="Y196" s="4">
        <v>19.760000000000002</v>
      </c>
    </row>
    <row r="197" spans="1:25" x14ac:dyDescent="0.3">
      <c r="A197" s="2">
        <v>196</v>
      </c>
      <c r="B197" s="2" t="s">
        <v>443</v>
      </c>
      <c r="C197" s="2" t="s">
        <v>444</v>
      </c>
      <c r="D197" s="2" t="s">
        <v>445</v>
      </c>
      <c r="F197" s="2">
        <v>4.59</v>
      </c>
      <c r="G197" s="2">
        <v>5.64</v>
      </c>
      <c r="H197" s="2">
        <f t="shared" si="16"/>
        <v>5.1150000000000002</v>
      </c>
      <c r="I197" s="2">
        <v>87.89</v>
      </c>
      <c r="J197" s="2" t="s">
        <v>488</v>
      </c>
      <c r="K197" s="2" t="s">
        <v>446</v>
      </c>
      <c r="L197" s="2" t="s">
        <v>447</v>
      </c>
      <c r="M197" s="2" t="s">
        <v>448</v>
      </c>
      <c r="N197" s="2">
        <v>2</v>
      </c>
      <c r="O197" s="2" t="s">
        <v>449</v>
      </c>
      <c r="P197" s="2" t="s">
        <v>485</v>
      </c>
      <c r="R197" s="4">
        <v>50.89</v>
      </c>
      <c r="S197" s="4">
        <v>5.742</v>
      </c>
      <c r="T197" s="4">
        <v>-1.179</v>
      </c>
      <c r="U197" s="4">
        <v>0.379</v>
      </c>
      <c r="V197" s="4">
        <v>2.665</v>
      </c>
      <c r="W197" s="4">
        <v>108</v>
      </c>
      <c r="X197" s="4">
        <v>228.8</v>
      </c>
      <c r="Y197" s="4">
        <v>153.80000000000001</v>
      </c>
    </row>
    <row r="198" spans="1:25" x14ac:dyDescent="0.3">
      <c r="A198" s="2">
        <v>197</v>
      </c>
      <c r="B198" s="2" t="s">
        <v>450</v>
      </c>
      <c r="C198" s="2" t="s">
        <v>451</v>
      </c>
      <c r="D198" s="2" t="s">
        <v>445</v>
      </c>
      <c r="F198" s="2">
        <v>1.6</v>
      </c>
      <c r="G198" s="2">
        <v>1.8</v>
      </c>
      <c r="H198" s="2">
        <f t="shared" si="16"/>
        <v>1.7000000000000002</v>
      </c>
      <c r="I198" s="2">
        <v>91.3</v>
      </c>
      <c r="J198" s="2" t="s">
        <v>488</v>
      </c>
      <c r="K198" s="2" t="s">
        <v>446</v>
      </c>
      <c r="L198" s="2" t="s">
        <v>447</v>
      </c>
      <c r="M198" s="2" t="s">
        <v>452</v>
      </c>
      <c r="N198" s="2">
        <v>3</v>
      </c>
      <c r="O198" s="2" t="s">
        <v>449</v>
      </c>
      <c r="P198" s="2" t="s">
        <v>485</v>
      </c>
      <c r="R198" s="4">
        <v>100.8</v>
      </c>
      <c r="S198" s="4">
        <v>5.282</v>
      </c>
      <c r="T198" s="4">
        <v>-1.6659999999999999</v>
      </c>
      <c r="U198" s="4">
        <v>2.6240000000000001</v>
      </c>
      <c r="V198" s="4">
        <v>6.6840000000000002</v>
      </c>
      <c r="W198" s="4">
        <v>161.30000000000001</v>
      </c>
      <c r="X198" s="4">
        <v>398.6</v>
      </c>
      <c r="Y198" s="4">
        <v>168.9</v>
      </c>
    </row>
    <row r="199" spans="1:25" x14ac:dyDescent="0.3">
      <c r="A199" s="2">
        <v>198</v>
      </c>
      <c r="B199" s="2" t="s">
        <v>453</v>
      </c>
      <c r="C199" s="2" t="s">
        <v>454</v>
      </c>
      <c r="D199" s="2" t="s">
        <v>445</v>
      </c>
      <c r="F199" s="2">
        <v>0.6</v>
      </c>
      <c r="G199" s="2">
        <v>1.6</v>
      </c>
      <c r="H199" s="2">
        <f t="shared" si="16"/>
        <v>1.1000000000000001</v>
      </c>
      <c r="I199" s="2">
        <v>91.9</v>
      </c>
      <c r="J199" s="2" t="s">
        <v>488</v>
      </c>
      <c r="K199" s="2" t="s">
        <v>446</v>
      </c>
      <c r="L199" s="2" t="s">
        <v>447</v>
      </c>
      <c r="M199" s="2" t="s">
        <v>452</v>
      </c>
      <c r="N199" s="2">
        <v>3</v>
      </c>
      <c r="O199" s="2" t="s">
        <v>449</v>
      </c>
      <c r="P199" s="2" t="s">
        <v>485</v>
      </c>
      <c r="R199" s="4">
        <v>75.430000000000007</v>
      </c>
      <c r="S199" s="4">
        <v>4.8849999999999998</v>
      </c>
      <c r="T199" s="4">
        <v>-1.7050000000000001</v>
      </c>
      <c r="U199" s="4">
        <v>2.6480000000000001</v>
      </c>
      <c r="V199" s="4">
        <v>5.96</v>
      </c>
      <c r="W199" s="4">
        <v>127.6</v>
      </c>
      <c r="X199" s="4">
        <v>259.10000000000002</v>
      </c>
      <c r="Y199" s="4">
        <v>140.1</v>
      </c>
    </row>
    <row r="200" spans="1:25" x14ac:dyDescent="0.3">
      <c r="A200" s="2">
        <v>199</v>
      </c>
      <c r="B200" s="2" t="s">
        <v>455</v>
      </c>
      <c r="C200" s="2" t="s">
        <v>456</v>
      </c>
      <c r="D200" s="2" t="s">
        <v>457</v>
      </c>
      <c r="F200" s="2">
        <v>1.72</v>
      </c>
      <c r="G200" s="2">
        <v>2.77</v>
      </c>
      <c r="H200" s="2">
        <f t="shared" si="16"/>
        <v>2.2450000000000001</v>
      </c>
      <c r="I200" s="2">
        <v>77.400000000000006</v>
      </c>
      <c r="J200" s="2" t="s">
        <v>488</v>
      </c>
      <c r="K200" s="2" t="s">
        <v>446</v>
      </c>
      <c r="L200" s="2" t="s">
        <v>447</v>
      </c>
      <c r="M200" s="2" t="s">
        <v>458</v>
      </c>
      <c r="N200" s="2">
        <v>1</v>
      </c>
      <c r="O200" s="2" t="s">
        <v>449</v>
      </c>
      <c r="P200" s="2" t="s">
        <v>485</v>
      </c>
      <c r="R200" s="4">
        <v>77.44</v>
      </c>
      <c r="S200" s="4">
        <v>3.9169999999999998</v>
      </c>
      <c r="T200" s="4">
        <v>-2.133</v>
      </c>
      <c r="U200" s="4">
        <v>4.8929999999999998</v>
      </c>
      <c r="V200" s="4">
        <v>11.87</v>
      </c>
      <c r="W200" s="4">
        <v>118.4</v>
      </c>
      <c r="X200" s="4">
        <v>209.3</v>
      </c>
      <c r="Y200" s="4">
        <v>140.1</v>
      </c>
    </row>
    <row r="201" spans="1:25" x14ac:dyDescent="0.3">
      <c r="A201" s="2">
        <v>200</v>
      </c>
      <c r="B201" s="2" t="s">
        <v>459</v>
      </c>
      <c r="C201" s="2" t="s">
        <v>460</v>
      </c>
      <c r="D201" s="2" t="s">
        <v>461</v>
      </c>
      <c r="F201" s="2">
        <v>1.55</v>
      </c>
      <c r="G201" s="2">
        <v>2.8</v>
      </c>
      <c r="H201" s="2">
        <f t="shared" si="16"/>
        <v>2.1749999999999998</v>
      </c>
      <c r="I201" s="2">
        <v>83.93</v>
      </c>
      <c r="J201" s="2" t="s">
        <v>488</v>
      </c>
      <c r="K201" s="2" t="s">
        <v>446</v>
      </c>
      <c r="L201" s="2" t="s">
        <v>447</v>
      </c>
      <c r="M201" s="2" t="s">
        <v>448</v>
      </c>
      <c r="N201" s="2">
        <v>2</v>
      </c>
      <c r="O201" s="2" t="s">
        <v>449</v>
      </c>
      <c r="P201" s="2" t="s">
        <v>485</v>
      </c>
      <c r="R201" s="4">
        <v>20.49</v>
      </c>
      <c r="S201" s="4">
        <v>6.9909999999999997</v>
      </c>
      <c r="T201" s="4">
        <v>-0.26</v>
      </c>
      <c r="U201" s="4">
        <v>-1.1830000000000001</v>
      </c>
      <c r="V201" s="4">
        <v>1.282</v>
      </c>
      <c r="W201" s="4">
        <v>24.39</v>
      </c>
      <c r="X201" s="4">
        <v>204.3</v>
      </c>
      <c r="Y201" s="4">
        <v>153.80000000000001</v>
      </c>
    </row>
    <row r="202" spans="1:25" x14ac:dyDescent="0.3">
      <c r="A202" s="2">
        <v>201</v>
      </c>
      <c r="B202" s="2" t="s">
        <v>462</v>
      </c>
      <c r="C202" s="2" t="s">
        <v>463</v>
      </c>
      <c r="D202" s="2" t="s">
        <v>464</v>
      </c>
      <c r="F202" s="2">
        <v>0.15</v>
      </c>
      <c r="G202" s="2">
        <v>0.7</v>
      </c>
      <c r="H202" s="2">
        <f t="shared" si="16"/>
        <v>0.42499999999999999</v>
      </c>
      <c r="I202" s="2">
        <v>79.88</v>
      </c>
      <c r="J202" s="2" t="s">
        <v>488</v>
      </c>
      <c r="K202" s="2" t="s">
        <v>465</v>
      </c>
      <c r="L202" s="2" t="s">
        <v>223</v>
      </c>
      <c r="M202" s="2" t="s">
        <v>421</v>
      </c>
      <c r="N202" s="2">
        <v>9</v>
      </c>
      <c r="O202" s="2" t="s">
        <v>490</v>
      </c>
      <c r="P202" s="2" t="s">
        <v>485</v>
      </c>
      <c r="R202" s="4">
        <v>32.19</v>
      </c>
      <c r="S202" s="4">
        <v>6.125</v>
      </c>
      <c r="T202" s="4">
        <v>-0.70199999999999996</v>
      </c>
      <c r="U202" s="4">
        <v>-0.39100000000000001</v>
      </c>
      <c r="V202" s="4">
        <v>2.3370000000000002</v>
      </c>
      <c r="W202" s="4">
        <v>54.16</v>
      </c>
      <c r="X202" s="4">
        <v>208.2</v>
      </c>
      <c r="Y202" s="4">
        <v>153.80000000000001</v>
      </c>
    </row>
    <row r="203" spans="1:25" x14ac:dyDescent="0.3">
      <c r="A203" s="2">
        <v>202</v>
      </c>
      <c r="B203" s="2" t="s">
        <v>466</v>
      </c>
      <c r="C203" s="2" t="s">
        <v>467</v>
      </c>
      <c r="D203" s="2" t="s">
        <v>468</v>
      </c>
      <c r="F203" s="2">
        <v>0.4</v>
      </c>
      <c r="G203" s="2">
        <v>1.4</v>
      </c>
      <c r="H203" s="2">
        <f t="shared" ref="H203:H209" si="17">(F203+G203)/2</f>
        <v>0.89999999999999991</v>
      </c>
      <c r="I203" s="2">
        <v>80.5</v>
      </c>
      <c r="J203" s="2" t="s">
        <v>488</v>
      </c>
      <c r="K203" s="2" t="s">
        <v>465</v>
      </c>
      <c r="L203" s="2" t="s">
        <v>223</v>
      </c>
      <c r="M203" s="2" t="s">
        <v>421</v>
      </c>
      <c r="N203" s="2">
        <v>9</v>
      </c>
      <c r="O203" s="2" t="s">
        <v>490</v>
      </c>
      <c r="P203" s="2" t="s">
        <v>485</v>
      </c>
      <c r="R203" s="4">
        <v>33.409999999999997</v>
      </c>
      <c r="S203" s="4">
        <v>6.2350000000000003</v>
      </c>
      <c r="T203" s="4">
        <v>-0.73</v>
      </c>
      <c r="U203" s="4">
        <v>-0.40600000000000003</v>
      </c>
      <c r="V203" s="4">
        <v>2.2730000000000001</v>
      </c>
      <c r="W203" s="4">
        <v>61.47</v>
      </c>
      <c r="X203" s="4">
        <v>218.1</v>
      </c>
      <c r="Y203" s="4">
        <v>153.80000000000001</v>
      </c>
    </row>
    <row r="204" spans="1:25" x14ac:dyDescent="0.3">
      <c r="A204" s="2">
        <v>203</v>
      </c>
      <c r="B204" s="2" t="s">
        <v>469</v>
      </c>
      <c r="C204" s="2" t="s">
        <v>470</v>
      </c>
      <c r="D204" s="2" t="s">
        <v>464</v>
      </c>
      <c r="F204" s="2">
        <v>0</v>
      </c>
      <c r="G204" s="2">
        <v>0.15</v>
      </c>
      <c r="H204" s="2">
        <f t="shared" si="17"/>
        <v>7.4999999999999997E-2</v>
      </c>
      <c r="I204" s="2">
        <v>80.23</v>
      </c>
      <c r="J204" s="2" t="s">
        <v>488</v>
      </c>
      <c r="K204" s="2" t="s">
        <v>465</v>
      </c>
      <c r="L204" s="2" t="s">
        <v>743</v>
      </c>
      <c r="M204" s="2" t="s">
        <v>471</v>
      </c>
      <c r="N204" s="2">
        <v>38</v>
      </c>
      <c r="O204" s="2" t="s">
        <v>53</v>
      </c>
      <c r="P204" s="2" t="s">
        <v>485</v>
      </c>
      <c r="R204" s="4">
        <v>35.840000000000003</v>
      </c>
      <c r="S204" s="4">
        <v>4.024</v>
      </c>
      <c r="T204" s="4">
        <v>-1.1080000000000001</v>
      </c>
      <c r="U204" s="4">
        <v>1.554</v>
      </c>
      <c r="V204" s="4">
        <v>4.7460000000000004</v>
      </c>
      <c r="W204" s="4">
        <v>45.79</v>
      </c>
      <c r="X204" s="4">
        <v>169.3</v>
      </c>
      <c r="Y204" s="4">
        <v>50.22</v>
      </c>
    </row>
    <row r="205" spans="1:25" x14ac:dyDescent="0.3">
      <c r="A205" s="2">
        <v>204</v>
      </c>
      <c r="B205" s="2" t="s">
        <v>472</v>
      </c>
      <c r="C205" s="2" t="s">
        <v>473</v>
      </c>
      <c r="D205" s="2" t="s">
        <v>468</v>
      </c>
      <c r="F205" s="2">
        <v>0.17</v>
      </c>
      <c r="G205" s="2">
        <v>0.4</v>
      </c>
      <c r="H205" s="2">
        <f t="shared" si="17"/>
        <v>0.28500000000000003</v>
      </c>
      <c r="I205" s="2">
        <v>81.12</v>
      </c>
      <c r="J205" s="2" t="s">
        <v>488</v>
      </c>
      <c r="K205" s="2" t="s">
        <v>465</v>
      </c>
      <c r="L205" s="2" t="s">
        <v>743</v>
      </c>
      <c r="M205" s="2" t="s">
        <v>471</v>
      </c>
      <c r="N205" s="2">
        <v>38</v>
      </c>
      <c r="O205" s="2" t="s">
        <v>53</v>
      </c>
      <c r="P205" s="2" t="s">
        <v>485</v>
      </c>
      <c r="R205" s="4">
        <v>26.43</v>
      </c>
      <c r="S205" s="4">
        <v>6.8819999999999997</v>
      </c>
      <c r="T205" s="4">
        <v>-0.53200000000000003</v>
      </c>
      <c r="U205" s="4">
        <v>-0.70399999999999996</v>
      </c>
      <c r="V205" s="4">
        <v>1.772</v>
      </c>
      <c r="W205" s="4">
        <v>38.92</v>
      </c>
      <c r="X205" s="4">
        <v>219.5</v>
      </c>
      <c r="Y205" s="4">
        <v>185.4</v>
      </c>
    </row>
    <row r="206" spans="1:25" x14ac:dyDescent="0.3">
      <c r="A206" s="2">
        <v>205</v>
      </c>
      <c r="B206" s="2" t="s">
        <v>474</v>
      </c>
      <c r="C206" s="2" t="s">
        <v>475</v>
      </c>
      <c r="D206" s="2" t="s">
        <v>476</v>
      </c>
      <c r="F206" s="2">
        <v>1.8</v>
      </c>
      <c r="G206" s="2">
        <v>2</v>
      </c>
      <c r="H206" s="2">
        <f t="shared" si="17"/>
        <v>1.9</v>
      </c>
      <c r="I206" s="2">
        <v>84.8</v>
      </c>
      <c r="J206" s="2" t="s">
        <v>488</v>
      </c>
      <c r="K206" s="2" t="s">
        <v>465</v>
      </c>
      <c r="L206" s="2" t="s">
        <v>743</v>
      </c>
      <c r="M206" s="2" t="s">
        <v>471</v>
      </c>
      <c r="N206" s="2">
        <v>38</v>
      </c>
      <c r="O206" s="2" t="s">
        <v>53</v>
      </c>
      <c r="P206" s="2" t="s">
        <v>485</v>
      </c>
      <c r="R206" s="4">
        <v>21.57</v>
      </c>
      <c r="S206" s="4">
        <v>3.8</v>
      </c>
      <c r="T206" s="4">
        <v>-0.97699999999999998</v>
      </c>
      <c r="U206" s="4">
        <v>1.675</v>
      </c>
      <c r="V206" s="4">
        <v>3.1419999999999999</v>
      </c>
      <c r="W206" s="4">
        <v>28.71</v>
      </c>
      <c r="X206" s="4">
        <v>72.86</v>
      </c>
      <c r="Y206" s="4">
        <v>37.97</v>
      </c>
    </row>
    <row r="207" spans="1:25" x14ac:dyDescent="0.3">
      <c r="A207" s="2">
        <v>206</v>
      </c>
      <c r="B207" s="2" t="s">
        <v>477</v>
      </c>
      <c r="C207" s="2" t="s">
        <v>478</v>
      </c>
      <c r="D207" s="2" t="s">
        <v>476</v>
      </c>
      <c r="F207" s="2">
        <v>0.8</v>
      </c>
      <c r="G207" s="2">
        <v>1.8</v>
      </c>
      <c r="H207" s="2">
        <f t="shared" si="17"/>
        <v>1.3</v>
      </c>
      <c r="I207" s="2">
        <v>85.4</v>
      </c>
      <c r="J207" s="2" t="s">
        <v>488</v>
      </c>
      <c r="K207" s="2" t="s">
        <v>465</v>
      </c>
      <c r="L207" s="2" t="s">
        <v>743</v>
      </c>
      <c r="M207" s="2" t="s">
        <v>471</v>
      </c>
      <c r="N207" s="2">
        <v>38</v>
      </c>
      <c r="O207" s="2" t="s">
        <v>53</v>
      </c>
      <c r="P207" s="2" t="s">
        <v>485</v>
      </c>
      <c r="R207" s="4">
        <v>20.100000000000001</v>
      </c>
      <c r="S207" s="4">
        <v>4.1529999999999996</v>
      </c>
      <c r="T207" s="4">
        <v>-0.9</v>
      </c>
      <c r="U207" s="4">
        <v>1.0620000000000001</v>
      </c>
      <c r="V207" s="4">
        <v>2.306</v>
      </c>
      <c r="W207" s="4">
        <v>28.03</v>
      </c>
      <c r="X207" s="4">
        <v>76.739999999999995</v>
      </c>
      <c r="Y207" s="4">
        <v>37.97</v>
      </c>
    </row>
    <row r="208" spans="1:25" x14ac:dyDescent="0.3">
      <c r="A208" s="2">
        <v>207</v>
      </c>
      <c r="B208" s="2" t="s">
        <v>479</v>
      </c>
      <c r="C208" s="2" t="s">
        <v>480</v>
      </c>
      <c r="D208" s="2" t="s">
        <v>476</v>
      </c>
      <c r="F208" s="2">
        <v>0</v>
      </c>
      <c r="G208" s="2">
        <v>0.8</v>
      </c>
      <c r="H208" s="2">
        <f t="shared" si="17"/>
        <v>0.4</v>
      </c>
      <c r="I208" s="2">
        <v>86.3</v>
      </c>
      <c r="J208" s="2" t="s">
        <v>488</v>
      </c>
      <c r="K208" s="2" t="s">
        <v>465</v>
      </c>
      <c r="L208" s="2" t="s">
        <v>743</v>
      </c>
      <c r="M208" s="2" t="s">
        <v>471</v>
      </c>
      <c r="N208" s="2">
        <v>38</v>
      </c>
      <c r="O208" s="2" t="s">
        <v>53</v>
      </c>
      <c r="P208" s="2" t="s">
        <v>485</v>
      </c>
      <c r="R208" s="4">
        <v>18.899999999999999</v>
      </c>
      <c r="S208" s="4">
        <v>4.4980000000000002</v>
      </c>
      <c r="T208" s="4">
        <v>-0.88700000000000001</v>
      </c>
      <c r="U208" s="4">
        <v>0.73599999999999999</v>
      </c>
      <c r="V208" s="4">
        <v>1.9039999999999999</v>
      </c>
      <c r="W208" s="4">
        <v>27.87</v>
      </c>
      <c r="X208" s="4">
        <v>80.77</v>
      </c>
      <c r="Y208" s="4">
        <v>41.68</v>
      </c>
    </row>
    <row r="209" spans="1:25" x14ac:dyDescent="0.3">
      <c r="A209" s="2">
        <v>208</v>
      </c>
      <c r="B209" s="2" t="s">
        <v>481</v>
      </c>
      <c r="C209" s="2" t="s">
        <v>482</v>
      </c>
      <c r="D209" s="2" t="s">
        <v>483</v>
      </c>
      <c r="F209" s="2">
        <v>0</v>
      </c>
      <c r="G209" s="2">
        <v>1</v>
      </c>
      <c r="H209" s="2">
        <f t="shared" si="17"/>
        <v>0.5</v>
      </c>
      <c r="I209" s="2">
        <v>81.099999999999994</v>
      </c>
      <c r="J209" s="2" t="s">
        <v>488</v>
      </c>
      <c r="K209" s="2" t="s">
        <v>465</v>
      </c>
      <c r="L209" s="2" t="s">
        <v>743</v>
      </c>
      <c r="M209" s="2" t="s">
        <v>471</v>
      </c>
      <c r="N209" s="2">
        <v>38</v>
      </c>
      <c r="O209" s="2" t="s">
        <v>53</v>
      </c>
      <c r="P209" s="2" t="s">
        <v>485</v>
      </c>
      <c r="R209" s="4">
        <v>27.11</v>
      </c>
      <c r="S209" s="4">
        <v>3.5390000000000001</v>
      </c>
      <c r="T209" s="4">
        <v>-1.4990000000000001</v>
      </c>
      <c r="U209" s="4">
        <v>3.2429999999999999</v>
      </c>
      <c r="V209" s="4">
        <v>5.0579999999999998</v>
      </c>
      <c r="W209" s="4">
        <v>36.75</v>
      </c>
      <c r="X209" s="4">
        <v>76.25</v>
      </c>
      <c r="Y209" s="4">
        <v>45.75</v>
      </c>
    </row>
    <row r="210" spans="1:25" x14ac:dyDescent="0.3">
      <c r="A210" s="2">
        <v>209</v>
      </c>
      <c r="B210" s="2">
        <v>2314</v>
      </c>
      <c r="C210" s="2">
        <v>2314</v>
      </c>
      <c r="D210" s="2" t="s">
        <v>487</v>
      </c>
      <c r="F210" s="2">
        <v>4.6900000000000004</v>
      </c>
      <c r="G210" s="2">
        <v>5.7</v>
      </c>
      <c r="H210" s="2">
        <v>5.1950000000000003</v>
      </c>
      <c r="I210" s="4">
        <v>88.705000000000013</v>
      </c>
      <c r="J210" s="2" t="s">
        <v>488</v>
      </c>
      <c r="K210" s="2" t="s">
        <v>489</v>
      </c>
      <c r="L210" s="2" t="s">
        <v>737</v>
      </c>
      <c r="M210" s="2" t="s">
        <v>737</v>
      </c>
      <c r="N210" s="2">
        <v>7</v>
      </c>
      <c r="O210" s="2" t="s">
        <v>490</v>
      </c>
      <c r="P210" s="2" t="s">
        <v>596</v>
      </c>
      <c r="R210" s="4">
        <v>104.3105759427186</v>
      </c>
      <c r="S210" s="4">
        <v>41.280230171080703</v>
      </c>
      <c r="V210" s="4">
        <v>58.201917333203397</v>
      </c>
      <c r="W210" s="4">
        <v>100.0837253448441</v>
      </c>
      <c r="X210" s="4">
        <v>159.42393658201749</v>
      </c>
      <c r="Y210" s="4">
        <v>111.005144767641</v>
      </c>
    </row>
    <row r="211" spans="1:25" x14ac:dyDescent="0.3">
      <c r="A211" s="2">
        <v>210</v>
      </c>
      <c r="B211" s="2">
        <v>2313</v>
      </c>
      <c r="C211" s="2">
        <v>2313</v>
      </c>
      <c r="D211" s="2" t="s">
        <v>487</v>
      </c>
      <c r="F211" s="2">
        <v>4.6900000000000004</v>
      </c>
      <c r="G211" s="2">
        <v>5.7</v>
      </c>
      <c r="H211" s="2">
        <v>5.1950000000000003</v>
      </c>
      <c r="I211" s="4">
        <v>88.705000000000013</v>
      </c>
      <c r="J211" s="2" t="s">
        <v>488</v>
      </c>
      <c r="K211" s="2" t="s">
        <v>489</v>
      </c>
      <c r="L211" s="2" t="s">
        <v>737</v>
      </c>
      <c r="M211" s="2" t="s">
        <v>737</v>
      </c>
      <c r="N211" s="2">
        <v>7</v>
      </c>
      <c r="O211" s="2" t="s">
        <v>490</v>
      </c>
      <c r="P211" s="2" t="s">
        <v>596</v>
      </c>
      <c r="R211" s="4">
        <v>99.118957841435488</v>
      </c>
      <c r="S211" s="4">
        <v>40.806152575090287</v>
      </c>
      <c r="V211" s="4">
        <v>53.743582790194388</v>
      </c>
      <c r="W211" s="4">
        <v>95.702719171440634</v>
      </c>
      <c r="X211" s="4">
        <v>152.4437745055088</v>
      </c>
      <c r="Y211" s="4">
        <v>111.005144767641</v>
      </c>
    </row>
    <row r="212" spans="1:25" x14ac:dyDescent="0.3">
      <c r="A212" s="2">
        <v>211</v>
      </c>
      <c r="B212" s="2">
        <v>2312</v>
      </c>
      <c r="C212" s="2">
        <v>2312</v>
      </c>
      <c r="D212" s="2" t="s">
        <v>487</v>
      </c>
      <c r="F212" s="2">
        <v>4.34</v>
      </c>
      <c r="G212" s="2">
        <v>4.6900000000000004</v>
      </c>
      <c r="H212" s="2">
        <v>4.5150000000000006</v>
      </c>
      <c r="I212" s="4">
        <v>89.385000000000005</v>
      </c>
      <c r="J212" s="2" t="s">
        <v>488</v>
      </c>
      <c r="K212" s="2" t="s">
        <v>489</v>
      </c>
      <c r="L212" s="2" t="s">
        <v>737</v>
      </c>
      <c r="M212" s="2" t="s">
        <v>737</v>
      </c>
      <c r="N212" s="2">
        <v>7</v>
      </c>
      <c r="O212" s="2" t="s">
        <v>490</v>
      </c>
      <c r="P212" s="2" t="s">
        <v>596</v>
      </c>
      <c r="R212" s="4">
        <v>8.5866785300302499</v>
      </c>
      <c r="S212" s="4">
        <v>8.8703256267133952</v>
      </c>
      <c r="V212" s="4">
        <v>1.5536446982576539</v>
      </c>
      <c r="W212" s="4">
        <v>4.8389576962971468</v>
      </c>
      <c r="X212" s="4">
        <v>21.87248132596255</v>
      </c>
      <c r="Y212" s="4">
        <v>3.60911578596951</v>
      </c>
    </row>
    <row r="213" spans="1:25" x14ac:dyDescent="0.3">
      <c r="A213" s="2">
        <v>212</v>
      </c>
      <c r="B213" s="2">
        <v>2311</v>
      </c>
      <c r="C213" s="2">
        <v>2311</v>
      </c>
      <c r="D213" s="2" t="s">
        <v>487</v>
      </c>
      <c r="F213" s="2">
        <v>2.89</v>
      </c>
      <c r="G213" s="2">
        <v>4.34</v>
      </c>
      <c r="H213" s="2">
        <v>3.6150000000000002</v>
      </c>
      <c r="I213" s="4">
        <v>90.285000000000011</v>
      </c>
      <c r="J213" s="2" t="s">
        <v>488</v>
      </c>
      <c r="K213" s="2" t="s">
        <v>489</v>
      </c>
      <c r="L213" s="2" t="s">
        <v>737</v>
      </c>
      <c r="M213" s="2" t="s">
        <v>737</v>
      </c>
      <c r="N213" s="2">
        <v>7</v>
      </c>
      <c r="O213" s="2" t="s">
        <v>490</v>
      </c>
      <c r="P213" s="2" t="s">
        <v>596</v>
      </c>
      <c r="R213" s="4">
        <v>30.39677825894843</v>
      </c>
      <c r="S213" s="4">
        <v>29.780399071628629</v>
      </c>
      <c r="V213" s="4">
        <v>2.6719771892603621</v>
      </c>
      <c r="W213" s="4">
        <v>17.981475067712431</v>
      </c>
      <c r="X213" s="4">
        <v>75.346030692502467</v>
      </c>
      <c r="Y213" s="4">
        <v>64.9908361300472</v>
      </c>
    </row>
    <row r="214" spans="1:25" x14ac:dyDescent="0.3">
      <c r="A214" s="2">
        <v>213</v>
      </c>
      <c r="B214" s="2">
        <v>2310</v>
      </c>
      <c r="C214" s="2">
        <v>2310</v>
      </c>
      <c r="D214" s="2" t="s">
        <v>487</v>
      </c>
      <c r="F214" s="2">
        <v>2.63</v>
      </c>
      <c r="G214" s="2">
        <v>2.89</v>
      </c>
      <c r="H214" s="2">
        <v>2.76</v>
      </c>
      <c r="I214" s="4">
        <v>91.14</v>
      </c>
      <c r="J214" s="2" t="s">
        <v>488</v>
      </c>
      <c r="K214" s="2" t="s">
        <v>489</v>
      </c>
      <c r="L214" s="2" t="s">
        <v>737</v>
      </c>
      <c r="M214" s="2" t="s">
        <v>737</v>
      </c>
      <c r="N214" s="2">
        <v>7</v>
      </c>
      <c r="O214" s="2" t="s">
        <v>490</v>
      </c>
      <c r="P214" s="2" t="s">
        <v>596</v>
      </c>
      <c r="R214" s="4">
        <v>90.888987300414442</v>
      </c>
      <c r="S214" s="4">
        <v>43.150149348644092</v>
      </c>
      <c r="V214" s="4">
        <v>38.32701959357577</v>
      </c>
      <c r="W214" s="4">
        <v>89.185034919259536</v>
      </c>
      <c r="X214" s="4">
        <v>146.87377422263191</v>
      </c>
      <c r="Y214" s="4">
        <v>99.734384292155397</v>
      </c>
    </row>
    <row r="215" spans="1:25" x14ac:dyDescent="0.3">
      <c r="A215" s="2">
        <v>214</v>
      </c>
      <c r="B215" s="2">
        <v>2309</v>
      </c>
      <c r="C215" s="2">
        <v>2309</v>
      </c>
      <c r="D215" s="2" t="s">
        <v>487</v>
      </c>
      <c r="F215" s="2">
        <v>2.3199999999999998</v>
      </c>
      <c r="G215" s="2">
        <v>2.63</v>
      </c>
      <c r="H215" s="2">
        <v>2.4749999999999996</v>
      </c>
      <c r="I215" s="4">
        <v>91.425000000000011</v>
      </c>
      <c r="J215" s="2" t="s">
        <v>488</v>
      </c>
      <c r="K215" s="2" t="s">
        <v>489</v>
      </c>
      <c r="L215" s="2" t="s">
        <v>737</v>
      </c>
      <c r="M215" s="2" t="s">
        <v>737</v>
      </c>
      <c r="N215" s="2">
        <v>7</v>
      </c>
      <c r="O215" s="2" t="s">
        <v>490</v>
      </c>
      <c r="P215" s="2" t="s">
        <v>596</v>
      </c>
      <c r="R215" s="4">
        <v>79.790952791398027</v>
      </c>
      <c r="S215" s="4">
        <v>38.216116945186272</v>
      </c>
      <c r="V215" s="4">
        <v>31.621864000366461</v>
      </c>
      <c r="W215" s="4">
        <v>77.856745923722144</v>
      </c>
      <c r="X215" s="4">
        <v>130.0194131308964</v>
      </c>
      <c r="Y215" s="4">
        <v>89.607985566403599</v>
      </c>
    </row>
    <row r="216" spans="1:25" x14ac:dyDescent="0.3">
      <c r="A216" s="2">
        <v>215</v>
      </c>
      <c r="B216" s="2">
        <v>2308</v>
      </c>
      <c r="C216" s="2">
        <v>2308</v>
      </c>
      <c r="D216" s="2" t="s">
        <v>487</v>
      </c>
      <c r="F216" s="2">
        <v>2.15</v>
      </c>
      <c r="G216" s="2">
        <v>2.3199999999999998</v>
      </c>
      <c r="H216" s="2">
        <v>2.2349999999999999</v>
      </c>
      <c r="I216" s="4">
        <v>91.665000000000006</v>
      </c>
      <c r="J216" s="2" t="s">
        <v>488</v>
      </c>
      <c r="K216" s="2" t="s">
        <v>489</v>
      </c>
      <c r="L216" s="2" t="s">
        <v>737</v>
      </c>
      <c r="M216" s="2" t="s">
        <v>737</v>
      </c>
      <c r="N216" s="2">
        <v>7</v>
      </c>
      <c r="O216" s="2" t="s">
        <v>490</v>
      </c>
      <c r="P216" s="2" t="s">
        <v>596</v>
      </c>
      <c r="R216" s="4">
        <v>92.879195841243714</v>
      </c>
      <c r="S216" s="4">
        <v>36.205579815822567</v>
      </c>
      <c r="V216" s="4">
        <v>52.10919093136485</v>
      </c>
      <c r="W216" s="4">
        <v>89.120476207387711</v>
      </c>
      <c r="X216" s="4">
        <v>141.3323540399337</v>
      </c>
      <c r="Y216" s="4">
        <v>99.734384292155397</v>
      </c>
    </row>
    <row r="217" spans="1:25" x14ac:dyDescent="0.3">
      <c r="A217" s="2">
        <v>216</v>
      </c>
      <c r="B217" s="2">
        <v>2307</v>
      </c>
      <c r="C217" s="2">
        <v>2307</v>
      </c>
      <c r="D217" s="2" t="s">
        <v>487</v>
      </c>
      <c r="F217" s="2">
        <v>2.06</v>
      </c>
      <c r="G217" s="2">
        <v>2.15</v>
      </c>
      <c r="H217" s="2">
        <v>2.105</v>
      </c>
      <c r="I217" s="4">
        <v>91.795000000000002</v>
      </c>
      <c r="J217" s="2" t="s">
        <v>488</v>
      </c>
      <c r="K217" s="2" t="s">
        <v>489</v>
      </c>
      <c r="L217" s="2" t="s">
        <v>737</v>
      </c>
      <c r="M217" s="2" t="s">
        <v>737</v>
      </c>
      <c r="N217" s="2">
        <v>7</v>
      </c>
      <c r="O217" s="2" t="s">
        <v>490</v>
      </c>
      <c r="P217" s="2" t="s">
        <v>596</v>
      </c>
      <c r="R217" s="4">
        <v>8.3653128997944322</v>
      </c>
      <c r="S217" s="4">
        <v>6.8305673158736324</v>
      </c>
      <c r="V217" s="4">
        <v>2.0631500819233861</v>
      </c>
      <c r="W217" s="4">
        <v>5.8111852847711942</v>
      </c>
      <c r="X217" s="4">
        <v>18.713699277210011</v>
      </c>
      <c r="Y217" s="4">
        <v>4.4709231858341498</v>
      </c>
    </row>
    <row r="218" spans="1:25" x14ac:dyDescent="0.3">
      <c r="A218" s="2">
        <v>217</v>
      </c>
      <c r="B218" s="2">
        <v>2306</v>
      </c>
      <c r="C218" s="2">
        <v>2306</v>
      </c>
      <c r="D218" s="2" t="s">
        <v>487</v>
      </c>
      <c r="F218" s="2">
        <v>1.36</v>
      </c>
      <c r="G218" s="2">
        <v>2.06</v>
      </c>
      <c r="H218" s="2">
        <v>1.71</v>
      </c>
      <c r="I218" s="4">
        <v>92.190000000000012</v>
      </c>
      <c r="J218" s="2" t="s">
        <v>488</v>
      </c>
      <c r="K218" s="2" t="s">
        <v>489</v>
      </c>
      <c r="L218" s="2" t="s">
        <v>737</v>
      </c>
      <c r="M218" s="2" t="s">
        <v>737</v>
      </c>
      <c r="N218" s="2">
        <v>7</v>
      </c>
      <c r="O218" s="2" t="s">
        <v>490</v>
      </c>
      <c r="P218" s="2" t="s">
        <v>596</v>
      </c>
      <c r="R218" s="4">
        <v>80.764200179065611</v>
      </c>
      <c r="S218" s="4">
        <v>40.328710391899207</v>
      </c>
      <c r="V218" s="4">
        <v>14.13593809887295</v>
      </c>
      <c r="W218" s="4">
        <v>80.716386378494718</v>
      </c>
      <c r="X218" s="4">
        <v>131.9507525626781</v>
      </c>
      <c r="Y218" s="4">
        <v>89.607985566403599</v>
      </c>
    </row>
    <row r="219" spans="1:25" x14ac:dyDescent="0.3">
      <c r="A219" s="2">
        <v>218</v>
      </c>
      <c r="B219" s="2">
        <v>2305</v>
      </c>
      <c r="C219" s="2">
        <v>2305</v>
      </c>
      <c r="D219" s="2" t="s">
        <v>487</v>
      </c>
      <c r="F219" s="2">
        <v>1.05</v>
      </c>
      <c r="G219" s="2">
        <v>1.36</v>
      </c>
      <c r="H219" s="2">
        <v>1.2050000000000001</v>
      </c>
      <c r="I219" s="4">
        <v>92.695000000000007</v>
      </c>
      <c r="J219" s="2" t="s">
        <v>488</v>
      </c>
      <c r="K219" s="2" t="s">
        <v>489</v>
      </c>
      <c r="L219" s="2" t="s">
        <v>737</v>
      </c>
      <c r="M219" s="2" t="s">
        <v>737</v>
      </c>
      <c r="N219" s="2">
        <v>7</v>
      </c>
      <c r="O219" s="2" t="s">
        <v>490</v>
      </c>
      <c r="P219" s="2" t="s">
        <v>596</v>
      </c>
      <c r="R219" s="4">
        <v>79.524416939432498</v>
      </c>
      <c r="S219" s="4">
        <v>40.738333155806657</v>
      </c>
      <c r="V219" s="4">
        <v>16.006661489260932</v>
      </c>
      <c r="W219" s="4">
        <v>79.190513680948754</v>
      </c>
      <c r="X219" s="4">
        <v>131.8629425511437</v>
      </c>
      <c r="Y219" s="4">
        <v>89.607985566403599</v>
      </c>
    </row>
    <row r="220" spans="1:25" x14ac:dyDescent="0.3">
      <c r="A220" s="2">
        <v>219</v>
      </c>
      <c r="B220" s="2">
        <v>2304</v>
      </c>
      <c r="C220" s="2">
        <v>2304</v>
      </c>
      <c r="D220" s="2" t="s">
        <v>487</v>
      </c>
      <c r="F220" s="2">
        <v>0.7</v>
      </c>
      <c r="G220" s="2">
        <v>1.05</v>
      </c>
      <c r="H220" s="2">
        <v>0.875</v>
      </c>
      <c r="I220" s="4">
        <v>93.025000000000006</v>
      </c>
      <c r="J220" s="2" t="s">
        <v>488</v>
      </c>
      <c r="K220" s="2" t="s">
        <v>489</v>
      </c>
      <c r="L220" s="2" t="s">
        <v>737</v>
      </c>
      <c r="M220" s="2" t="s">
        <v>737</v>
      </c>
      <c r="N220" s="2">
        <v>7</v>
      </c>
      <c r="O220" s="2" t="s">
        <v>490</v>
      </c>
      <c r="P220" s="2" t="s">
        <v>596</v>
      </c>
      <c r="R220" s="4">
        <v>90.35308853210438</v>
      </c>
      <c r="S220" s="4">
        <v>35.484067274010897</v>
      </c>
      <c r="V220" s="4">
        <v>50.816546397677207</v>
      </c>
      <c r="W220" s="4">
        <v>87.2190373738147</v>
      </c>
      <c r="X220" s="4">
        <v>136.82528546391731</v>
      </c>
      <c r="Y220" s="4">
        <v>99.734384292155397</v>
      </c>
    </row>
    <row r="221" spans="1:25" x14ac:dyDescent="0.3">
      <c r="A221" s="2">
        <v>220</v>
      </c>
      <c r="B221" s="2">
        <v>2325</v>
      </c>
      <c r="C221" s="2">
        <v>2325</v>
      </c>
      <c r="D221" s="2" t="s">
        <v>491</v>
      </c>
      <c r="F221" s="2">
        <v>0</v>
      </c>
      <c r="G221" s="2">
        <v>0.9</v>
      </c>
      <c r="H221" s="2">
        <v>0.45</v>
      </c>
      <c r="I221" s="4">
        <v>88.25500000000001</v>
      </c>
      <c r="J221" s="2" t="s">
        <v>488</v>
      </c>
      <c r="K221" s="2" t="s">
        <v>489</v>
      </c>
      <c r="L221" s="2" t="s">
        <v>737</v>
      </c>
      <c r="M221" s="2" t="s">
        <v>737</v>
      </c>
      <c r="N221" s="2">
        <v>7</v>
      </c>
      <c r="O221" s="2" t="s">
        <v>490</v>
      </c>
      <c r="P221" s="2" t="s">
        <v>596</v>
      </c>
      <c r="R221" s="4">
        <v>104.9299688440511</v>
      </c>
      <c r="S221" s="4">
        <v>44.795370192976108</v>
      </c>
      <c r="V221" s="4">
        <v>55.068862054182759</v>
      </c>
      <c r="W221" s="4">
        <v>101.49076328479811</v>
      </c>
      <c r="X221" s="4">
        <v>164.01846655416449</v>
      </c>
      <c r="Y221" s="4">
        <v>111.005144767641</v>
      </c>
    </row>
    <row r="222" spans="1:25" x14ac:dyDescent="0.3">
      <c r="A222" s="2">
        <v>221</v>
      </c>
      <c r="B222" s="2">
        <v>2326</v>
      </c>
      <c r="C222" s="2">
        <v>2326</v>
      </c>
      <c r="D222" s="2" t="s">
        <v>491</v>
      </c>
      <c r="F222" s="2">
        <v>0.9</v>
      </c>
      <c r="G222" s="2">
        <v>1.35</v>
      </c>
      <c r="H222" s="2">
        <v>1.125</v>
      </c>
      <c r="I222" s="4">
        <v>87.580000000000013</v>
      </c>
      <c r="J222" s="2" t="s">
        <v>488</v>
      </c>
      <c r="K222" s="2" t="s">
        <v>489</v>
      </c>
      <c r="L222" s="2" t="s">
        <v>737</v>
      </c>
      <c r="M222" s="2" t="s">
        <v>737</v>
      </c>
      <c r="N222" s="2">
        <v>7</v>
      </c>
      <c r="O222" s="2" t="s">
        <v>490</v>
      </c>
      <c r="P222" s="2" t="s">
        <v>596</v>
      </c>
      <c r="R222" s="4">
        <v>98.250108674127986</v>
      </c>
      <c r="S222" s="4">
        <v>41.37691815826669</v>
      </c>
      <c r="V222" s="4">
        <v>52.174465269956961</v>
      </c>
      <c r="W222" s="4">
        <v>94.560543488309023</v>
      </c>
      <c r="X222" s="4">
        <v>152.54577863179719</v>
      </c>
      <c r="Y222" s="4">
        <v>111.005144767641</v>
      </c>
    </row>
    <row r="223" spans="1:25" x14ac:dyDescent="0.3">
      <c r="A223" s="2">
        <v>222</v>
      </c>
      <c r="B223" s="2">
        <v>2327</v>
      </c>
      <c r="C223" s="2">
        <v>2327</v>
      </c>
      <c r="D223" s="2" t="s">
        <v>491</v>
      </c>
      <c r="F223" s="2">
        <v>1.35</v>
      </c>
      <c r="G223" s="2">
        <v>2.2000000000000002</v>
      </c>
      <c r="H223" s="2">
        <v>1.7750000000000001</v>
      </c>
      <c r="I223" s="4">
        <v>86.93</v>
      </c>
      <c r="J223" s="2" t="s">
        <v>488</v>
      </c>
      <c r="K223" s="2" t="s">
        <v>489</v>
      </c>
      <c r="L223" s="2" t="s">
        <v>737</v>
      </c>
      <c r="M223" s="2" t="s">
        <v>737</v>
      </c>
      <c r="N223" s="2">
        <v>7</v>
      </c>
      <c r="O223" s="2" t="s">
        <v>490</v>
      </c>
      <c r="P223" s="2" t="s">
        <v>596</v>
      </c>
      <c r="R223" s="4">
        <v>93.656109356524752</v>
      </c>
      <c r="S223" s="4">
        <v>38.689672876122543</v>
      </c>
      <c r="V223" s="4">
        <v>50.269955085551203</v>
      </c>
      <c r="W223" s="4">
        <v>89.99071571490569</v>
      </c>
      <c r="X223" s="4">
        <v>145.37474674311321</v>
      </c>
      <c r="Y223" s="4">
        <v>99.734384292155397</v>
      </c>
    </row>
    <row r="224" spans="1:25" x14ac:dyDescent="0.3">
      <c r="A224" s="2">
        <v>223</v>
      </c>
      <c r="B224" s="2">
        <v>2328</v>
      </c>
      <c r="C224" s="2">
        <v>2328</v>
      </c>
      <c r="D224" s="2" t="s">
        <v>491</v>
      </c>
      <c r="F224" s="2">
        <v>2.2000000000000002</v>
      </c>
      <c r="G224" s="2">
        <v>2.5</v>
      </c>
      <c r="H224" s="2">
        <v>2.35</v>
      </c>
      <c r="I224" s="4">
        <v>86.355000000000018</v>
      </c>
      <c r="J224" s="2" t="s">
        <v>488</v>
      </c>
      <c r="K224" s="2" t="s">
        <v>489</v>
      </c>
      <c r="L224" s="2" t="s">
        <v>737</v>
      </c>
      <c r="M224" s="2" t="s">
        <v>737</v>
      </c>
      <c r="N224" s="2">
        <v>7</v>
      </c>
      <c r="O224" s="2" t="s">
        <v>490</v>
      </c>
      <c r="P224" s="2" t="s">
        <v>596</v>
      </c>
      <c r="R224" s="4">
        <v>96.879397084817313</v>
      </c>
      <c r="S224" s="4">
        <v>39.802267852694101</v>
      </c>
      <c r="V224" s="4">
        <v>53.128733552117133</v>
      </c>
      <c r="W224" s="4">
        <v>94.161513794670668</v>
      </c>
      <c r="X224" s="4">
        <v>148.89911306467599</v>
      </c>
      <c r="Y224" s="4">
        <v>99.734384292155397</v>
      </c>
    </row>
    <row r="225" spans="1:25" x14ac:dyDescent="0.3">
      <c r="A225" s="2">
        <v>224</v>
      </c>
      <c r="B225" s="2">
        <v>2329</v>
      </c>
      <c r="C225" s="2">
        <v>2329</v>
      </c>
      <c r="D225" s="2" t="s">
        <v>491</v>
      </c>
      <c r="F225" s="2">
        <v>2.5</v>
      </c>
      <c r="G225" s="2">
        <v>3.5</v>
      </c>
      <c r="H225" s="2">
        <v>3</v>
      </c>
      <c r="I225" s="4">
        <v>85.705000000000013</v>
      </c>
      <c r="J225" s="2" t="s">
        <v>488</v>
      </c>
      <c r="K225" s="2" t="s">
        <v>489</v>
      </c>
      <c r="L225" s="2" t="s">
        <v>737</v>
      </c>
      <c r="M225" s="2" t="s">
        <v>737</v>
      </c>
      <c r="N225" s="2">
        <v>7</v>
      </c>
      <c r="O225" s="2" t="s">
        <v>490</v>
      </c>
      <c r="P225" s="2" t="s">
        <v>596</v>
      </c>
      <c r="R225" s="4">
        <v>92.142532294628182</v>
      </c>
      <c r="S225" s="4">
        <v>35.766658960040651</v>
      </c>
      <c r="V225" s="4">
        <v>52.080706434210867</v>
      </c>
      <c r="W225" s="4">
        <v>88.537204915411266</v>
      </c>
      <c r="X225" s="4">
        <v>139.61735339373101</v>
      </c>
      <c r="Y225" s="4">
        <v>99.734384292155397</v>
      </c>
    </row>
    <row r="226" spans="1:25" x14ac:dyDescent="0.3">
      <c r="A226" s="2">
        <v>225</v>
      </c>
      <c r="B226" s="2">
        <v>2330</v>
      </c>
      <c r="C226" s="2">
        <v>2330</v>
      </c>
      <c r="D226" s="2" t="s">
        <v>491</v>
      </c>
      <c r="F226" s="2">
        <v>3.5</v>
      </c>
      <c r="G226" s="2">
        <v>4</v>
      </c>
      <c r="H226" s="2">
        <v>3.75</v>
      </c>
      <c r="I226" s="4">
        <v>84.955000000000013</v>
      </c>
      <c r="J226" s="2" t="s">
        <v>488</v>
      </c>
      <c r="K226" s="2" t="s">
        <v>489</v>
      </c>
      <c r="L226" s="2" t="s">
        <v>737</v>
      </c>
      <c r="M226" s="2" t="s">
        <v>737</v>
      </c>
      <c r="N226" s="2">
        <v>7</v>
      </c>
      <c r="O226" s="2" t="s">
        <v>490</v>
      </c>
      <c r="P226" s="2" t="s">
        <v>596</v>
      </c>
      <c r="R226" s="4">
        <v>89.875642545126723</v>
      </c>
      <c r="S226" s="4">
        <v>39.360602719561491</v>
      </c>
      <c r="V226" s="4">
        <v>45.982112473267932</v>
      </c>
      <c r="W226" s="4">
        <v>87.300100121701092</v>
      </c>
      <c r="X226" s="4">
        <v>141.18859425009481</v>
      </c>
      <c r="Y226" s="4">
        <v>99.734384292155397</v>
      </c>
    </row>
    <row r="227" spans="1:25" x14ac:dyDescent="0.3">
      <c r="A227" s="2">
        <v>226</v>
      </c>
      <c r="B227" s="2">
        <v>2331</v>
      </c>
      <c r="C227" s="2">
        <v>2331</v>
      </c>
      <c r="D227" s="2" t="s">
        <v>491</v>
      </c>
      <c r="F227" s="2">
        <v>4</v>
      </c>
      <c r="G227" s="2">
        <v>4.9000000000000004</v>
      </c>
      <c r="H227" s="2">
        <v>4.45</v>
      </c>
      <c r="I227" s="4">
        <v>84.25500000000001</v>
      </c>
      <c r="J227" s="2" t="s">
        <v>488</v>
      </c>
      <c r="K227" s="2" t="s">
        <v>489</v>
      </c>
      <c r="L227" s="2" t="s">
        <v>737</v>
      </c>
      <c r="M227" s="2" t="s">
        <v>737</v>
      </c>
      <c r="N227" s="2">
        <v>7</v>
      </c>
      <c r="O227" s="2" t="s">
        <v>490</v>
      </c>
      <c r="P227" s="2" t="s">
        <v>596</v>
      </c>
      <c r="R227" s="4">
        <v>81.534274187347165</v>
      </c>
      <c r="S227" s="4">
        <v>40.004172855184613</v>
      </c>
      <c r="V227" s="4">
        <v>14.202300849421681</v>
      </c>
      <c r="W227" s="4">
        <v>81.711997368149937</v>
      </c>
      <c r="X227" s="4">
        <v>131.98366225304699</v>
      </c>
      <c r="Y227" s="4">
        <v>89.607985566403599</v>
      </c>
    </row>
    <row r="228" spans="1:25" x14ac:dyDescent="0.3">
      <c r="A228" s="2">
        <v>227</v>
      </c>
      <c r="B228" s="2">
        <v>2324</v>
      </c>
      <c r="C228" s="2">
        <v>2324</v>
      </c>
      <c r="D228" s="2" t="s">
        <v>492</v>
      </c>
      <c r="F228" s="2">
        <v>4.26</v>
      </c>
      <c r="G228" s="2">
        <v>5.0999999999999996</v>
      </c>
      <c r="H228" s="2">
        <v>4.68</v>
      </c>
      <c r="I228" s="4">
        <v>89.62</v>
      </c>
      <c r="J228" s="2" t="s">
        <v>488</v>
      </c>
      <c r="K228" s="2" t="s">
        <v>489</v>
      </c>
      <c r="L228" s="2" t="s">
        <v>737</v>
      </c>
      <c r="M228" s="2" t="s">
        <v>737</v>
      </c>
      <c r="N228" s="2">
        <v>7</v>
      </c>
      <c r="O228" s="2" t="s">
        <v>490</v>
      </c>
      <c r="P228" s="2" t="s">
        <v>596</v>
      </c>
      <c r="R228" s="4">
        <v>99.142622512671949</v>
      </c>
      <c r="S228" s="4">
        <v>39.770984279054453</v>
      </c>
      <c r="V228" s="4">
        <v>54.634601334307661</v>
      </c>
      <c r="W228" s="4">
        <v>95.365016088180028</v>
      </c>
      <c r="X228" s="4">
        <v>151.66083655388979</v>
      </c>
      <c r="Y228" s="4">
        <v>111.005144767641</v>
      </c>
    </row>
    <row r="229" spans="1:25" x14ac:dyDescent="0.3">
      <c r="A229" s="2">
        <v>228</v>
      </c>
      <c r="B229" s="2">
        <v>2323</v>
      </c>
      <c r="C229" s="2">
        <v>2323</v>
      </c>
      <c r="D229" s="2" t="s">
        <v>492</v>
      </c>
      <c r="F229" s="2">
        <v>3.93</v>
      </c>
      <c r="G229" s="2">
        <v>4.26</v>
      </c>
      <c r="H229" s="2">
        <v>4.0949999999999998</v>
      </c>
      <c r="I229" s="4">
        <v>90.204999999999998</v>
      </c>
      <c r="J229" s="2" t="s">
        <v>488</v>
      </c>
      <c r="K229" s="2" t="s">
        <v>489</v>
      </c>
      <c r="L229" s="2" t="s">
        <v>737</v>
      </c>
      <c r="M229" s="2" t="s">
        <v>737</v>
      </c>
      <c r="N229" s="2">
        <v>7</v>
      </c>
      <c r="O229" s="2" t="s">
        <v>490</v>
      </c>
      <c r="P229" s="2" t="s">
        <v>596</v>
      </c>
      <c r="R229" s="4">
        <v>8.0908400930712681</v>
      </c>
      <c r="S229" s="4">
        <v>7.9323201135191734</v>
      </c>
      <c r="V229" s="4">
        <v>1.6043664969202309</v>
      </c>
      <c r="W229" s="4">
        <v>4.8004117696021167</v>
      </c>
      <c r="X229" s="4">
        <v>20.082342061049349</v>
      </c>
      <c r="Y229" s="4">
        <v>3.60911578596951</v>
      </c>
    </row>
    <row r="230" spans="1:25" x14ac:dyDescent="0.3">
      <c r="A230" s="2">
        <v>229</v>
      </c>
      <c r="B230" s="2">
        <v>2322</v>
      </c>
      <c r="C230" s="2">
        <v>2322</v>
      </c>
      <c r="D230" s="2" t="s">
        <v>492</v>
      </c>
      <c r="F230" s="2">
        <v>2.77</v>
      </c>
      <c r="G230" s="2">
        <v>3.93</v>
      </c>
      <c r="H230" s="2">
        <v>3.35</v>
      </c>
      <c r="I230" s="4">
        <v>90.95</v>
      </c>
      <c r="J230" s="2" t="s">
        <v>488</v>
      </c>
      <c r="K230" s="2" t="s">
        <v>489</v>
      </c>
      <c r="L230" s="2" t="s">
        <v>737</v>
      </c>
      <c r="M230" s="2" t="s">
        <v>737</v>
      </c>
      <c r="N230" s="2">
        <v>7</v>
      </c>
      <c r="O230" s="2" t="s">
        <v>490</v>
      </c>
      <c r="P230" s="2" t="s">
        <v>596</v>
      </c>
      <c r="R230" s="4">
        <v>37.273793747220637</v>
      </c>
      <c r="S230" s="4">
        <v>32.063598978096337</v>
      </c>
      <c r="V230" s="4">
        <v>3.192176006761926</v>
      </c>
      <c r="W230" s="4">
        <v>30.361133407249</v>
      </c>
      <c r="X230" s="4">
        <v>83.458197621399336</v>
      </c>
      <c r="Y230" s="4">
        <v>64.9908361300472</v>
      </c>
    </row>
    <row r="231" spans="1:25" x14ac:dyDescent="0.3">
      <c r="A231" s="2">
        <v>230</v>
      </c>
      <c r="B231" s="2">
        <v>2321</v>
      </c>
      <c r="C231" s="2">
        <v>2321</v>
      </c>
      <c r="D231" s="2" t="s">
        <v>492</v>
      </c>
      <c r="F231" s="2">
        <v>2.66</v>
      </c>
      <c r="G231" s="2">
        <v>2.77</v>
      </c>
      <c r="H231" s="2">
        <v>2.7149999999999999</v>
      </c>
      <c r="I231" s="4">
        <v>91.584999999999994</v>
      </c>
      <c r="J231" s="2" t="s">
        <v>488</v>
      </c>
      <c r="K231" s="2" t="s">
        <v>489</v>
      </c>
      <c r="L231" s="2" t="s">
        <v>737</v>
      </c>
      <c r="M231" s="2" t="s">
        <v>737</v>
      </c>
      <c r="N231" s="2">
        <v>7</v>
      </c>
      <c r="O231" s="2" t="s">
        <v>490</v>
      </c>
      <c r="P231" s="2" t="s">
        <v>596</v>
      </c>
      <c r="R231" s="4">
        <v>68.176788403747693</v>
      </c>
      <c r="S231" s="4">
        <v>44.852851439677011</v>
      </c>
      <c r="V231" s="4">
        <v>7.0676775604567634</v>
      </c>
      <c r="W231" s="4">
        <v>67.277194468852727</v>
      </c>
      <c r="X231" s="4">
        <v>128.21931788061929</v>
      </c>
      <c r="Y231" s="4">
        <v>89.607985566403599</v>
      </c>
    </row>
    <row r="232" spans="1:25" x14ac:dyDescent="0.3">
      <c r="A232" s="2">
        <v>231</v>
      </c>
      <c r="B232" s="2">
        <v>2320</v>
      </c>
      <c r="C232" s="2">
        <v>2320</v>
      </c>
      <c r="D232" s="2" t="s">
        <v>492</v>
      </c>
      <c r="F232" s="2">
        <v>2.59</v>
      </c>
      <c r="G232" s="2">
        <v>2.66</v>
      </c>
      <c r="H232" s="2">
        <v>2.625</v>
      </c>
      <c r="I232" s="4">
        <v>91.674999999999997</v>
      </c>
      <c r="J232" s="2" t="s">
        <v>488</v>
      </c>
      <c r="K232" s="2" t="s">
        <v>489</v>
      </c>
      <c r="L232" s="2" t="s">
        <v>737</v>
      </c>
      <c r="M232" s="2" t="s">
        <v>737</v>
      </c>
      <c r="N232" s="2">
        <v>7</v>
      </c>
      <c r="O232" s="2" t="s">
        <v>490</v>
      </c>
      <c r="P232" s="2" t="s">
        <v>596</v>
      </c>
      <c r="R232" s="4">
        <v>72.962163476652179</v>
      </c>
      <c r="S232" s="4">
        <v>38.169142752028961</v>
      </c>
      <c r="V232" s="4">
        <v>14.72552113769944</v>
      </c>
      <c r="W232" s="4">
        <v>72.364919120775866</v>
      </c>
      <c r="X232" s="4">
        <v>122.04829408369871</v>
      </c>
      <c r="Y232" s="4">
        <v>89.607985566403599</v>
      </c>
    </row>
    <row r="233" spans="1:25" x14ac:dyDescent="0.3">
      <c r="A233" s="2">
        <v>232</v>
      </c>
      <c r="B233" s="2">
        <v>2319</v>
      </c>
      <c r="C233" s="2">
        <v>2319</v>
      </c>
      <c r="D233" s="2" t="s">
        <v>492</v>
      </c>
      <c r="F233" s="2">
        <v>2.33</v>
      </c>
      <c r="G233" s="2">
        <v>2.59</v>
      </c>
      <c r="H233" s="2">
        <v>2.46</v>
      </c>
      <c r="I233" s="4">
        <v>91.84</v>
      </c>
      <c r="J233" s="2" t="s">
        <v>488</v>
      </c>
      <c r="K233" s="2" t="s">
        <v>489</v>
      </c>
      <c r="L233" s="2" t="s">
        <v>737</v>
      </c>
      <c r="M233" s="2" t="s">
        <v>737</v>
      </c>
      <c r="N233" s="2">
        <v>7</v>
      </c>
      <c r="O233" s="2" t="s">
        <v>490</v>
      </c>
      <c r="P233" s="2" t="s">
        <v>596</v>
      </c>
      <c r="R233" s="4">
        <v>87.112139057344066</v>
      </c>
      <c r="S233" s="4">
        <v>33.772538366948943</v>
      </c>
      <c r="V233" s="4">
        <v>48.960791264224468</v>
      </c>
      <c r="W233" s="4">
        <v>83.938919046643377</v>
      </c>
      <c r="X233" s="4">
        <v>132.288370666633</v>
      </c>
      <c r="Y233" s="4">
        <v>89.607985566403599</v>
      </c>
    </row>
    <row r="234" spans="1:25" x14ac:dyDescent="0.3">
      <c r="A234" s="2">
        <v>233</v>
      </c>
      <c r="B234" s="2">
        <v>2318</v>
      </c>
      <c r="C234" s="2">
        <v>2318</v>
      </c>
      <c r="D234" s="2" t="s">
        <v>492</v>
      </c>
      <c r="F234" s="2">
        <v>2.19</v>
      </c>
      <c r="G234" s="2">
        <v>2.33</v>
      </c>
      <c r="H234" s="2">
        <v>2.2599999999999998</v>
      </c>
      <c r="I234" s="4">
        <v>92.039999999999992</v>
      </c>
      <c r="J234" s="2" t="s">
        <v>488</v>
      </c>
      <c r="K234" s="2" t="s">
        <v>489</v>
      </c>
      <c r="L234" s="2" t="s">
        <v>737</v>
      </c>
      <c r="M234" s="2" t="s">
        <v>737</v>
      </c>
      <c r="N234" s="2">
        <v>7</v>
      </c>
      <c r="O234" s="2" t="s">
        <v>490</v>
      </c>
      <c r="P234" s="2" t="s">
        <v>596</v>
      </c>
      <c r="R234" s="4">
        <v>37.031691593877547</v>
      </c>
      <c r="S234" s="4">
        <v>34.568465496219943</v>
      </c>
      <c r="V234" s="4">
        <v>3.0581356909685451</v>
      </c>
      <c r="W234" s="4">
        <v>25.412819855407221</v>
      </c>
      <c r="X234" s="4">
        <v>88.558804798549758</v>
      </c>
      <c r="Y234" s="4">
        <v>72.335305666025803</v>
      </c>
    </row>
    <row r="235" spans="1:25" x14ac:dyDescent="0.3">
      <c r="A235" s="2">
        <v>234</v>
      </c>
      <c r="B235" s="2">
        <v>2317</v>
      </c>
      <c r="C235" s="2">
        <v>2317</v>
      </c>
      <c r="D235" s="2" t="s">
        <v>492</v>
      </c>
      <c r="F235" s="2">
        <v>2.11</v>
      </c>
      <c r="G235" s="2">
        <v>2.19</v>
      </c>
      <c r="H235" s="2">
        <v>2.15</v>
      </c>
      <c r="I235" s="4">
        <v>92.149999999999991</v>
      </c>
      <c r="J235" s="2" t="s">
        <v>488</v>
      </c>
      <c r="K235" s="2" t="s">
        <v>489</v>
      </c>
      <c r="L235" s="2" t="s">
        <v>737</v>
      </c>
      <c r="M235" s="2" t="s">
        <v>737</v>
      </c>
      <c r="N235" s="2">
        <v>7</v>
      </c>
      <c r="O235" s="2" t="s">
        <v>490</v>
      </c>
      <c r="P235" s="2" t="s">
        <v>596</v>
      </c>
      <c r="R235" s="4">
        <v>33.770026061621763</v>
      </c>
      <c r="S235" s="4">
        <v>28.531840780341241</v>
      </c>
      <c r="V235" s="4">
        <v>3.477504622364008</v>
      </c>
      <c r="W235" s="4">
        <v>26.823183401441661</v>
      </c>
      <c r="X235" s="4">
        <v>75.508189206247835</v>
      </c>
      <c r="Y235" s="4">
        <v>58.392077589111103</v>
      </c>
    </row>
    <row r="236" spans="1:25" x14ac:dyDescent="0.3">
      <c r="A236" s="2">
        <v>235</v>
      </c>
      <c r="B236" s="2">
        <v>2316</v>
      </c>
      <c r="C236" s="2">
        <v>2316</v>
      </c>
      <c r="D236" s="2" t="s">
        <v>492</v>
      </c>
      <c r="F236" s="2">
        <v>1.46</v>
      </c>
      <c r="G236" s="2">
        <v>2.11</v>
      </c>
      <c r="H236" s="2">
        <v>1.7849999999999999</v>
      </c>
      <c r="I236" s="4">
        <v>92.515000000000001</v>
      </c>
      <c r="J236" s="2" t="s">
        <v>488</v>
      </c>
      <c r="K236" s="2" t="s">
        <v>489</v>
      </c>
      <c r="L236" s="2" t="s">
        <v>737</v>
      </c>
      <c r="M236" s="2" t="s">
        <v>737</v>
      </c>
      <c r="N236" s="2">
        <v>7</v>
      </c>
      <c r="O236" s="2" t="s">
        <v>490</v>
      </c>
      <c r="P236" s="2" t="s">
        <v>596</v>
      </c>
      <c r="R236" s="4">
        <v>79.713510615545076</v>
      </c>
      <c r="S236" s="4">
        <v>42.162414099601811</v>
      </c>
      <c r="V236" s="4">
        <v>14.26649234766364</v>
      </c>
      <c r="W236" s="4">
        <v>79.411940466166357</v>
      </c>
      <c r="X236" s="4">
        <v>133.9007313557189</v>
      </c>
      <c r="Y236" s="4">
        <v>99.734384292155397</v>
      </c>
    </row>
    <row r="237" spans="1:25" x14ac:dyDescent="0.3">
      <c r="A237" s="2">
        <v>236</v>
      </c>
      <c r="B237" s="2">
        <v>2315</v>
      </c>
      <c r="C237" s="2">
        <v>2315</v>
      </c>
      <c r="D237" s="2" t="s">
        <v>492</v>
      </c>
      <c r="F237" s="2">
        <v>0.33</v>
      </c>
      <c r="G237" s="2">
        <v>1.24</v>
      </c>
      <c r="H237" s="2">
        <v>0.78500000000000003</v>
      </c>
      <c r="I237" s="4">
        <v>93.515000000000001</v>
      </c>
      <c r="J237" s="2" t="s">
        <v>488</v>
      </c>
      <c r="K237" s="2" t="s">
        <v>489</v>
      </c>
      <c r="L237" s="2" t="s">
        <v>493</v>
      </c>
      <c r="M237" s="2" t="s">
        <v>493</v>
      </c>
      <c r="N237" s="2">
        <v>40</v>
      </c>
      <c r="O237" s="2" t="s">
        <v>53</v>
      </c>
      <c r="P237" s="2" t="s">
        <v>596</v>
      </c>
      <c r="Q237" s="2">
        <v>38.6</v>
      </c>
      <c r="R237" s="4">
        <v>29.821973553531631</v>
      </c>
      <c r="S237" s="4">
        <v>26.08450402759026</v>
      </c>
      <c r="V237" s="4">
        <v>3.4448117225946562</v>
      </c>
      <c r="W237" s="4">
        <v>22.68811599275125</v>
      </c>
      <c r="X237" s="4">
        <v>68.057091280180558</v>
      </c>
      <c r="Y237" s="4">
        <v>38.050567743720599</v>
      </c>
    </row>
    <row r="238" spans="1:25" x14ac:dyDescent="0.3">
      <c r="A238" s="2">
        <v>237</v>
      </c>
      <c r="B238" s="2">
        <v>2341</v>
      </c>
      <c r="C238" s="2">
        <v>2341</v>
      </c>
      <c r="D238" s="2" t="s">
        <v>494</v>
      </c>
      <c r="F238" s="2">
        <v>5.29</v>
      </c>
      <c r="G238" s="2">
        <v>6.4</v>
      </c>
      <c r="H238" s="2">
        <v>5.8450000000000006</v>
      </c>
      <c r="I238" s="4">
        <v>88.754999999999995</v>
      </c>
      <c r="J238" s="2" t="s">
        <v>488</v>
      </c>
      <c r="K238" s="2" t="s">
        <v>489</v>
      </c>
      <c r="L238" s="2" t="s">
        <v>737</v>
      </c>
      <c r="M238" s="2" t="s">
        <v>737</v>
      </c>
      <c r="N238" s="2">
        <v>7</v>
      </c>
      <c r="O238" s="2" t="s">
        <v>490</v>
      </c>
      <c r="P238" s="2" t="s">
        <v>596</v>
      </c>
      <c r="R238" s="4">
        <v>96.264369672724555</v>
      </c>
      <c r="S238" s="4">
        <v>39.960668314288597</v>
      </c>
      <c r="V238" s="4">
        <v>51.879975130437863</v>
      </c>
      <c r="W238" s="4">
        <v>92.779242750738817</v>
      </c>
      <c r="X238" s="4">
        <v>149.17173579532059</v>
      </c>
      <c r="Y238" s="4">
        <v>99.734384292155397</v>
      </c>
    </row>
    <row r="239" spans="1:25" x14ac:dyDescent="0.3">
      <c r="A239" s="2">
        <v>238</v>
      </c>
      <c r="B239" s="2">
        <v>2340</v>
      </c>
      <c r="C239" s="2">
        <v>2340</v>
      </c>
      <c r="D239" s="2" t="s">
        <v>494</v>
      </c>
      <c r="F239" s="2">
        <v>5.29</v>
      </c>
      <c r="G239" s="2">
        <v>6.4</v>
      </c>
      <c r="H239" s="2">
        <v>5.8450000000000006</v>
      </c>
      <c r="I239" s="4">
        <v>88.754999999999995</v>
      </c>
      <c r="J239" s="2" t="s">
        <v>488</v>
      </c>
      <c r="K239" s="2" t="s">
        <v>489</v>
      </c>
      <c r="L239" s="2" t="s">
        <v>737</v>
      </c>
      <c r="M239" s="2" t="s">
        <v>737</v>
      </c>
      <c r="N239" s="2">
        <v>7</v>
      </c>
      <c r="O239" s="2" t="s">
        <v>490</v>
      </c>
      <c r="P239" s="2" t="s">
        <v>596</v>
      </c>
      <c r="R239" s="4">
        <v>95.412652746472901</v>
      </c>
      <c r="S239" s="4">
        <v>43.513416531884218</v>
      </c>
      <c r="V239" s="4">
        <v>45.928985047442858</v>
      </c>
      <c r="W239" s="4">
        <v>93.149062627436635</v>
      </c>
      <c r="X239" s="4">
        <v>151.54951847341479</v>
      </c>
      <c r="Y239" s="4">
        <v>111.005144767641</v>
      </c>
    </row>
    <row r="240" spans="1:25" x14ac:dyDescent="0.3">
      <c r="A240" s="2">
        <v>239</v>
      </c>
      <c r="B240" s="2">
        <v>2339</v>
      </c>
      <c r="C240" s="2">
        <v>2339</v>
      </c>
      <c r="D240" s="2" t="s">
        <v>494</v>
      </c>
      <c r="F240" s="2">
        <v>4.9400000000000004</v>
      </c>
      <c r="G240" s="2">
        <v>5.29</v>
      </c>
      <c r="H240" s="2">
        <v>5.1150000000000002</v>
      </c>
      <c r="I240" s="4">
        <v>89.484999999999999</v>
      </c>
      <c r="J240" s="2" t="s">
        <v>488</v>
      </c>
      <c r="K240" s="2" t="s">
        <v>489</v>
      </c>
      <c r="L240" s="2" t="s">
        <v>737</v>
      </c>
      <c r="M240" s="2" t="s">
        <v>737</v>
      </c>
      <c r="N240" s="2">
        <v>7</v>
      </c>
      <c r="O240" s="2" t="s">
        <v>490</v>
      </c>
      <c r="P240" s="2" t="s">
        <v>596</v>
      </c>
      <c r="R240" s="4">
        <v>13.487298252958601</v>
      </c>
      <c r="S240" s="4">
        <v>14.314411824633691</v>
      </c>
      <c r="V240" s="4">
        <v>2.0199907388053839</v>
      </c>
      <c r="W240" s="4">
        <v>7.0811168214823379</v>
      </c>
      <c r="X240" s="4">
        <v>34.736046680679948</v>
      </c>
      <c r="Y240" s="4">
        <v>4.4709231858341498</v>
      </c>
    </row>
    <row r="241" spans="1:25" x14ac:dyDescent="0.3">
      <c r="A241" s="2">
        <v>240</v>
      </c>
      <c r="B241" s="2">
        <v>2338</v>
      </c>
      <c r="C241" s="2">
        <v>2338</v>
      </c>
      <c r="D241" s="2" t="s">
        <v>494</v>
      </c>
      <c r="F241" s="2">
        <v>3.61</v>
      </c>
      <c r="G241" s="2">
        <v>4.9400000000000004</v>
      </c>
      <c r="H241" s="2">
        <v>4.2750000000000004</v>
      </c>
      <c r="I241" s="4">
        <v>90.324999999999989</v>
      </c>
      <c r="J241" s="2" t="s">
        <v>488</v>
      </c>
      <c r="K241" s="2" t="s">
        <v>489</v>
      </c>
      <c r="L241" s="2" t="s">
        <v>737</v>
      </c>
      <c r="M241" s="2" t="s">
        <v>737</v>
      </c>
      <c r="N241" s="2">
        <v>7</v>
      </c>
      <c r="O241" s="2" t="s">
        <v>490</v>
      </c>
      <c r="P241" s="2" t="s">
        <v>596</v>
      </c>
      <c r="R241" s="4">
        <v>51.299729660491657</v>
      </c>
      <c r="S241" s="4">
        <v>38.214650665956427</v>
      </c>
      <c r="V241" s="4">
        <v>4.2761466838089319</v>
      </c>
      <c r="W241" s="4">
        <v>49.955098302251841</v>
      </c>
      <c r="X241" s="4">
        <v>103.48310227789121</v>
      </c>
      <c r="Y241" s="4">
        <v>80.509757334515896</v>
      </c>
    </row>
    <row r="242" spans="1:25" x14ac:dyDescent="0.3">
      <c r="A242" s="2">
        <v>241</v>
      </c>
      <c r="B242" s="2">
        <v>2337</v>
      </c>
      <c r="C242" s="2">
        <v>2337</v>
      </c>
      <c r="D242" s="2" t="s">
        <v>494</v>
      </c>
      <c r="F242" s="2">
        <v>3.28</v>
      </c>
      <c r="G242" s="2">
        <v>3.61</v>
      </c>
      <c r="H242" s="2">
        <v>3.4449999999999998</v>
      </c>
      <c r="I242" s="4">
        <v>91.155000000000001</v>
      </c>
      <c r="J242" s="2" t="s">
        <v>488</v>
      </c>
      <c r="K242" s="2" t="s">
        <v>489</v>
      </c>
      <c r="L242" s="2" t="s">
        <v>737</v>
      </c>
      <c r="M242" s="2" t="s">
        <v>737</v>
      </c>
      <c r="N242" s="2">
        <v>7</v>
      </c>
      <c r="O242" s="2" t="s">
        <v>490</v>
      </c>
      <c r="P242" s="2" t="s">
        <v>596</v>
      </c>
      <c r="R242" s="4">
        <v>77.751286168181608</v>
      </c>
      <c r="S242" s="4">
        <v>39.643634882063523</v>
      </c>
      <c r="V242" s="4">
        <v>17.468740800506751</v>
      </c>
      <c r="W242" s="4">
        <v>77.06119368901939</v>
      </c>
      <c r="X242" s="4">
        <v>129.04493960513599</v>
      </c>
      <c r="Y242" s="4">
        <v>89.607985566403599</v>
      </c>
    </row>
    <row r="243" spans="1:25" x14ac:dyDescent="0.3">
      <c r="A243" s="2">
        <v>242</v>
      </c>
      <c r="B243" s="2">
        <v>2336</v>
      </c>
      <c r="C243" s="2">
        <v>2336</v>
      </c>
      <c r="D243" s="2" t="s">
        <v>494</v>
      </c>
      <c r="F243" s="2">
        <v>3.04</v>
      </c>
      <c r="G243" s="2">
        <v>3.28</v>
      </c>
      <c r="H243" s="2">
        <v>3.16</v>
      </c>
      <c r="I243" s="4">
        <v>91.44</v>
      </c>
      <c r="J243" s="2" t="s">
        <v>488</v>
      </c>
      <c r="K243" s="2" t="s">
        <v>489</v>
      </c>
      <c r="L243" s="2" t="s">
        <v>737</v>
      </c>
      <c r="M243" s="2" t="s">
        <v>737</v>
      </c>
      <c r="N243" s="2">
        <v>7</v>
      </c>
      <c r="O243" s="2" t="s">
        <v>490</v>
      </c>
      <c r="P243" s="2" t="s">
        <v>596</v>
      </c>
      <c r="R243" s="4">
        <v>83.288794477311427</v>
      </c>
      <c r="S243" s="4">
        <v>33.613314818344357</v>
      </c>
      <c r="V243" s="4">
        <v>45.472669966141183</v>
      </c>
      <c r="W243" s="4">
        <v>80.217923886321486</v>
      </c>
      <c r="X243" s="4">
        <v>128.08011348530701</v>
      </c>
      <c r="Y243" s="4">
        <v>89.607985566403599</v>
      </c>
    </row>
    <row r="244" spans="1:25" x14ac:dyDescent="0.3">
      <c r="A244" s="2">
        <v>243</v>
      </c>
      <c r="B244" s="2">
        <v>2335</v>
      </c>
      <c r="C244" s="2">
        <v>2335</v>
      </c>
      <c r="D244" s="2" t="s">
        <v>494</v>
      </c>
      <c r="F244" s="2">
        <v>2.79</v>
      </c>
      <c r="G244" s="2">
        <v>3.04</v>
      </c>
      <c r="H244" s="2">
        <v>2.915</v>
      </c>
      <c r="I244" s="4">
        <v>91.684999999999988</v>
      </c>
      <c r="J244" s="2" t="s">
        <v>488</v>
      </c>
      <c r="K244" s="2" t="s">
        <v>489</v>
      </c>
      <c r="L244" s="2" t="s">
        <v>737</v>
      </c>
      <c r="M244" s="2" t="s">
        <v>737</v>
      </c>
      <c r="N244" s="2">
        <v>7</v>
      </c>
      <c r="O244" s="2" t="s">
        <v>490</v>
      </c>
      <c r="P244" s="2" t="s">
        <v>596</v>
      </c>
      <c r="R244" s="4">
        <v>37.203025733328111</v>
      </c>
      <c r="S244" s="4">
        <v>33.976088324760177</v>
      </c>
      <c r="V244" s="4">
        <v>3.3031974779154289</v>
      </c>
      <c r="W244" s="4">
        <v>26.561641401232311</v>
      </c>
      <c r="X244" s="4">
        <v>87.647030124668191</v>
      </c>
      <c r="Y244" s="4">
        <v>72.335305666025803</v>
      </c>
    </row>
    <row r="245" spans="1:25" x14ac:dyDescent="0.3">
      <c r="A245" s="2">
        <v>244</v>
      </c>
      <c r="B245" s="2">
        <v>2334</v>
      </c>
      <c r="C245" s="2">
        <v>2334</v>
      </c>
      <c r="D245" s="2" t="s">
        <v>494</v>
      </c>
      <c r="F245" s="2">
        <v>2.0499999999999998</v>
      </c>
      <c r="G245" s="2">
        <v>2.79</v>
      </c>
      <c r="H245" s="2">
        <v>2.42</v>
      </c>
      <c r="I245" s="4">
        <v>92.179999999999993</v>
      </c>
      <c r="J245" s="2" t="s">
        <v>488</v>
      </c>
      <c r="K245" s="2" t="s">
        <v>489</v>
      </c>
      <c r="L245" s="2" t="s">
        <v>737</v>
      </c>
      <c r="M245" s="2" t="s">
        <v>737</v>
      </c>
      <c r="N245" s="2">
        <v>7</v>
      </c>
      <c r="O245" s="2" t="s">
        <v>490</v>
      </c>
      <c r="P245" s="2" t="s">
        <v>596</v>
      </c>
      <c r="R245" s="4">
        <v>79.166304090929586</v>
      </c>
      <c r="S245" s="4">
        <v>41.488348844920118</v>
      </c>
      <c r="V245" s="4">
        <v>13.52890234976114</v>
      </c>
      <c r="W245" s="4">
        <v>79.117761948172145</v>
      </c>
      <c r="X245" s="4">
        <v>132.36270934162189</v>
      </c>
      <c r="Y245" s="4">
        <v>89.607985566403599</v>
      </c>
    </row>
    <row r="246" spans="1:25" x14ac:dyDescent="0.3">
      <c r="A246" s="2">
        <v>245</v>
      </c>
      <c r="B246" s="2">
        <v>2333</v>
      </c>
      <c r="C246" s="2">
        <v>2333</v>
      </c>
      <c r="D246" s="2" t="s">
        <v>494</v>
      </c>
      <c r="F246" s="2">
        <v>1.93</v>
      </c>
      <c r="G246" s="2">
        <v>2.0499999999999998</v>
      </c>
      <c r="H246" s="2">
        <v>1.9899999999999998</v>
      </c>
      <c r="I246" s="4">
        <v>92.61</v>
      </c>
      <c r="J246" s="2" t="s">
        <v>488</v>
      </c>
      <c r="K246" s="2" t="s">
        <v>489</v>
      </c>
      <c r="L246" s="2" t="s">
        <v>493</v>
      </c>
      <c r="M246" s="2" t="s">
        <v>493</v>
      </c>
      <c r="N246" s="2">
        <v>40</v>
      </c>
      <c r="O246" s="2" t="s">
        <v>53</v>
      </c>
      <c r="P246" s="2" t="s">
        <v>596</v>
      </c>
      <c r="Q246" s="2">
        <v>10.6</v>
      </c>
      <c r="R246" s="4">
        <v>20.31123635769616</v>
      </c>
      <c r="S246" s="4">
        <v>17.945018410579589</v>
      </c>
      <c r="V246" s="4">
        <v>2.7948555832266688</v>
      </c>
      <c r="W246" s="4">
        <v>15.296120894496219</v>
      </c>
      <c r="X246" s="4">
        <v>46.054896201930333</v>
      </c>
      <c r="Y246" s="4">
        <v>30.716006292410199</v>
      </c>
    </row>
    <row r="247" spans="1:25" x14ac:dyDescent="0.3">
      <c r="A247" s="2">
        <v>246</v>
      </c>
      <c r="B247" s="2">
        <v>2332</v>
      </c>
      <c r="C247" s="2">
        <v>2332</v>
      </c>
      <c r="D247" s="2" t="s">
        <v>494</v>
      </c>
      <c r="F247" s="2">
        <v>0</v>
      </c>
      <c r="G247" s="2">
        <v>1.93</v>
      </c>
      <c r="H247" s="2">
        <v>0.96499999999999997</v>
      </c>
      <c r="I247" s="4">
        <v>93.634999999999991</v>
      </c>
      <c r="J247" s="2" t="s">
        <v>488</v>
      </c>
      <c r="K247" s="2" t="s">
        <v>489</v>
      </c>
      <c r="L247" s="2" t="s">
        <v>493</v>
      </c>
      <c r="M247" s="2" t="s">
        <v>493</v>
      </c>
      <c r="N247" s="2">
        <v>40</v>
      </c>
      <c r="O247" s="2" t="s">
        <v>53</v>
      </c>
      <c r="P247" s="2" t="s">
        <v>596</v>
      </c>
      <c r="Q247" s="2">
        <v>16.5</v>
      </c>
      <c r="R247" s="4">
        <v>65.768325458928544</v>
      </c>
      <c r="S247" s="4">
        <v>64.130913783783811</v>
      </c>
      <c r="V247" s="4">
        <v>3.446078921430662</v>
      </c>
      <c r="W247" s="4">
        <v>44.703248552953468</v>
      </c>
      <c r="X247" s="4">
        <v>158.68886559702179</v>
      </c>
      <c r="Y247" s="4">
        <v>123.549588763584</v>
      </c>
    </row>
    <row r="248" spans="1:25" x14ac:dyDescent="0.3">
      <c r="A248" s="2">
        <v>247</v>
      </c>
      <c r="B248" s="2">
        <v>2348</v>
      </c>
      <c r="C248" s="2">
        <v>2348</v>
      </c>
      <c r="D248" s="2" t="s">
        <v>495</v>
      </c>
      <c r="F248" s="2">
        <v>2.82</v>
      </c>
      <c r="G248" s="2">
        <v>4</v>
      </c>
      <c r="H248" s="2">
        <v>3.41</v>
      </c>
      <c r="I248" s="4">
        <v>88.990000000000009</v>
      </c>
      <c r="J248" s="2" t="s">
        <v>488</v>
      </c>
      <c r="K248" s="2" t="s">
        <v>489</v>
      </c>
      <c r="L248" s="2" t="s">
        <v>737</v>
      </c>
      <c r="M248" s="2" t="s">
        <v>737</v>
      </c>
      <c r="N248" s="2">
        <v>7</v>
      </c>
      <c r="O248" s="2" t="s">
        <v>490</v>
      </c>
      <c r="P248" s="2" t="s">
        <v>596</v>
      </c>
      <c r="R248" s="4">
        <v>108.752567035539</v>
      </c>
      <c r="S248" s="4">
        <v>41.274409529397282</v>
      </c>
      <c r="V248" s="4">
        <v>62.207795759450782</v>
      </c>
      <c r="W248" s="4">
        <v>104.57804760664359</v>
      </c>
      <c r="X248" s="4">
        <v>163.986304274259</v>
      </c>
      <c r="Y248" s="4">
        <v>111.005144767641</v>
      </c>
    </row>
    <row r="249" spans="1:25" x14ac:dyDescent="0.3">
      <c r="A249" s="2">
        <v>248</v>
      </c>
      <c r="B249" s="2">
        <v>2347</v>
      </c>
      <c r="C249" s="2">
        <v>2347</v>
      </c>
      <c r="D249" s="2" t="s">
        <v>495</v>
      </c>
      <c r="F249" s="2">
        <v>2.82</v>
      </c>
      <c r="G249" s="2">
        <v>4</v>
      </c>
      <c r="H249" s="2">
        <v>3.41</v>
      </c>
      <c r="I249" s="4">
        <v>88.990000000000009</v>
      </c>
      <c r="J249" s="2" t="s">
        <v>488</v>
      </c>
      <c r="K249" s="2" t="s">
        <v>489</v>
      </c>
      <c r="L249" s="2" t="s">
        <v>737</v>
      </c>
      <c r="M249" s="2" t="s">
        <v>737</v>
      </c>
      <c r="N249" s="2">
        <v>7</v>
      </c>
      <c r="O249" s="2" t="s">
        <v>490</v>
      </c>
      <c r="P249" s="2" t="s">
        <v>596</v>
      </c>
      <c r="R249" s="4">
        <v>96.412996255549004</v>
      </c>
      <c r="S249" s="4">
        <v>39.755098546898829</v>
      </c>
      <c r="V249" s="4">
        <v>51.782063888756262</v>
      </c>
      <c r="W249" s="4">
        <v>92.284099229107838</v>
      </c>
      <c r="X249" s="4">
        <v>149.58414813060679</v>
      </c>
      <c r="Y249" s="4">
        <v>99.734384292155397</v>
      </c>
    </row>
    <row r="250" spans="1:25" x14ac:dyDescent="0.3">
      <c r="A250" s="2">
        <v>249</v>
      </c>
      <c r="B250" s="2">
        <v>2346</v>
      </c>
      <c r="C250" s="2">
        <v>2346</v>
      </c>
      <c r="D250" s="2" t="s">
        <v>495</v>
      </c>
      <c r="F250" s="2">
        <v>2.67</v>
      </c>
      <c r="G250" s="2">
        <v>2.82</v>
      </c>
      <c r="H250" s="2">
        <v>2.7450000000000001</v>
      </c>
      <c r="I250" s="4">
        <v>89.655000000000001</v>
      </c>
      <c r="J250" s="2" t="s">
        <v>488</v>
      </c>
      <c r="K250" s="2" t="s">
        <v>489</v>
      </c>
      <c r="L250" s="2" t="s">
        <v>737</v>
      </c>
      <c r="M250" s="2" t="s">
        <v>737</v>
      </c>
      <c r="N250" s="2">
        <v>7</v>
      </c>
      <c r="O250" s="2" t="s">
        <v>490</v>
      </c>
      <c r="P250" s="2" t="s">
        <v>596</v>
      </c>
      <c r="R250" s="4">
        <v>11.48637443883934</v>
      </c>
      <c r="S250" s="4">
        <v>12.22323300469774</v>
      </c>
      <c r="V250" s="4">
        <v>1.8789493341372689</v>
      </c>
      <c r="W250" s="4">
        <v>6.116794997144396</v>
      </c>
      <c r="X250" s="4">
        <v>29.408966195683799</v>
      </c>
      <c r="Y250" s="4">
        <v>4.0169739167501604</v>
      </c>
    </row>
    <row r="251" spans="1:25" x14ac:dyDescent="0.3">
      <c r="A251" s="2">
        <v>250</v>
      </c>
      <c r="B251" s="2">
        <v>2345</v>
      </c>
      <c r="C251" s="2">
        <v>2345</v>
      </c>
      <c r="D251" s="2" t="s">
        <v>495</v>
      </c>
      <c r="F251" s="2">
        <v>1.25</v>
      </c>
      <c r="G251" s="2">
        <v>2.67</v>
      </c>
      <c r="H251" s="2">
        <v>1.96</v>
      </c>
      <c r="I251" s="4">
        <v>90.440000000000012</v>
      </c>
      <c r="J251" s="2" t="s">
        <v>488</v>
      </c>
      <c r="K251" s="2" t="s">
        <v>489</v>
      </c>
      <c r="L251" s="2" t="s">
        <v>737</v>
      </c>
      <c r="M251" s="2" t="s">
        <v>737</v>
      </c>
      <c r="N251" s="2">
        <v>7</v>
      </c>
      <c r="O251" s="2" t="s">
        <v>490</v>
      </c>
      <c r="P251" s="2" t="s">
        <v>596</v>
      </c>
      <c r="R251" s="4">
        <v>41.988739776437399</v>
      </c>
      <c r="S251" s="4">
        <v>35.705610120753413</v>
      </c>
      <c r="V251" s="4">
        <v>3.452774974817534</v>
      </c>
      <c r="W251" s="4">
        <v>34.96700857203853</v>
      </c>
      <c r="X251" s="4">
        <v>93.20287378390276</v>
      </c>
      <c r="Y251" s="4">
        <v>72.335305666025803</v>
      </c>
    </row>
    <row r="252" spans="1:25" x14ac:dyDescent="0.3">
      <c r="A252" s="2">
        <v>251</v>
      </c>
      <c r="B252" s="2">
        <v>2344</v>
      </c>
      <c r="C252" s="2">
        <v>2344</v>
      </c>
      <c r="D252" s="2" t="s">
        <v>495</v>
      </c>
      <c r="F252" s="2">
        <v>1.02</v>
      </c>
      <c r="G252" s="2">
        <v>1.25</v>
      </c>
      <c r="H252" s="2">
        <v>1.135</v>
      </c>
      <c r="I252" s="4">
        <v>91.265000000000001</v>
      </c>
      <c r="J252" s="2" t="s">
        <v>488</v>
      </c>
      <c r="K252" s="2" t="s">
        <v>489</v>
      </c>
      <c r="L252" s="2" t="s">
        <v>737</v>
      </c>
      <c r="M252" s="2" t="s">
        <v>737</v>
      </c>
      <c r="N252" s="2">
        <v>7</v>
      </c>
      <c r="O252" s="2" t="s">
        <v>490</v>
      </c>
      <c r="P252" s="2" t="s">
        <v>596</v>
      </c>
      <c r="R252" s="4">
        <v>82.689971584556773</v>
      </c>
      <c r="S252" s="4">
        <v>41.669106423183962</v>
      </c>
      <c r="V252" s="4">
        <v>23.477463552969731</v>
      </c>
      <c r="W252" s="4">
        <v>81.520925811570947</v>
      </c>
      <c r="X252" s="4">
        <v>136.32907937587709</v>
      </c>
      <c r="Y252" s="4">
        <v>99.734384292155397</v>
      </c>
    </row>
    <row r="253" spans="1:25" x14ac:dyDescent="0.3">
      <c r="A253" s="2">
        <v>252</v>
      </c>
      <c r="B253" s="2">
        <v>2343</v>
      </c>
      <c r="C253" s="2">
        <v>2343</v>
      </c>
      <c r="D253" s="2" t="s">
        <v>495</v>
      </c>
      <c r="F253" s="2">
        <v>0.94</v>
      </c>
      <c r="G253" s="2">
        <v>1.02</v>
      </c>
      <c r="H253" s="2">
        <v>0.98</v>
      </c>
      <c r="I253" s="4">
        <v>91.42</v>
      </c>
      <c r="J253" s="2" t="s">
        <v>488</v>
      </c>
      <c r="K253" s="2" t="s">
        <v>489</v>
      </c>
      <c r="L253" s="2" t="s">
        <v>737</v>
      </c>
      <c r="M253" s="2" t="s">
        <v>737</v>
      </c>
      <c r="N253" s="2">
        <v>7</v>
      </c>
      <c r="O253" s="2" t="s">
        <v>490</v>
      </c>
      <c r="P253" s="2" t="s">
        <v>596</v>
      </c>
      <c r="R253" s="4">
        <v>47.673614678842263</v>
      </c>
      <c r="S253" s="4">
        <v>39.626956416269302</v>
      </c>
      <c r="V253" s="4">
        <v>3.6636718442916658</v>
      </c>
      <c r="W253" s="4">
        <v>41.490323888182992</v>
      </c>
      <c r="X253" s="4">
        <v>103.9329411314099</v>
      </c>
      <c r="Y253" s="4">
        <v>80.509757334515896</v>
      </c>
    </row>
    <row r="254" spans="1:25" x14ac:dyDescent="0.3">
      <c r="A254" s="2">
        <v>253</v>
      </c>
      <c r="B254" s="2">
        <v>2342</v>
      </c>
      <c r="C254" s="2">
        <v>2342</v>
      </c>
      <c r="D254" s="2" t="s">
        <v>495</v>
      </c>
      <c r="F254" s="2">
        <v>0</v>
      </c>
      <c r="G254" s="2">
        <v>0.94</v>
      </c>
      <c r="H254" s="2">
        <v>0.47</v>
      </c>
      <c r="I254" s="4">
        <v>91.93</v>
      </c>
      <c r="J254" s="2" t="s">
        <v>488</v>
      </c>
      <c r="K254" s="2" t="s">
        <v>489</v>
      </c>
      <c r="L254" s="2" t="s">
        <v>496</v>
      </c>
      <c r="M254" s="2" t="s">
        <v>496</v>
      </c>
      <c r="N254" s="2">
        <v>43</v>
      </c>
      <c r="O254" s="2" t="s">
        <v>53</v>
      </c>
      <c r="P254" s="2" t="s">
        <v>596</v>
      </c>
      <c r="R254" s="4">
        <v>55.207706424415321</v>
      </c>
      <c r="S254" s="4">
        <v>38.622199946331449</v>
      </c>
      <c r="V254" s="4">
        <v>5.643479264774486</v>
      </c>
      <c r="W254" s="4">
        <v>52.271209906060342</v>
      </c>
      <c r="X254" s="4">
        <v>108.1405190506074</v>
      </c>
      <c r="Y254" s="4">
        <v>80.509757334515896</v>
      </c>
    </row>
    <row r="255" spans="1:25" x14ac:dyDescent="0.3">
      <c r="A255" s="2">
        <v>254</v>
      </c>
      <c r="B255" s="2">
        <v>2681</v>
      </c>
      <c r="C255" s="2">
        <v>2681</v>
      </c>
      <c r="D255" s="2" t="s">
        <v>592</v>
      </c>
      <c r="H255" s="2">
        <v>0.1</v>
      </c>
      <c r="I255" s="4">
        <v>49</v>
      </c>
      <c r="J255" s="2" t="s">
        <v>488</v>
      </c>
      <c r="K255" s="2" t="s">
        <v>497</v>
      </c>
      <c r="L255" s="2" t="s">
        <v>53</v>
      </c>
      <c r="M255" s="2" t="s">
        <v>53</v>
      </c>
      <c r="N255" s="2">
        <v>43</v>
      </c>
      <c r="O255" s="2" t="s">
        <v>53</v>
      </c>
      <c r="P255" s="2" t="s">
        <v>596</v>
      </c>
      <c r="R255" s="4">
        <v>58.524793849289878</v>
      </c>
      <c r="S255" s="4">
        <v>55.518372519110891</v>
      </c>
      <c r="V255" s="4">
        <v>4.2223939705298799</v>
      </c>
      <c r="W255" s="4">
        <v>39.318093049506459</v>
      </c>
      <c r="X255" s="4">
        <v>141.99357347653799</v>
      </c>
      <c r="Y255" s="4">
        <v>111.005144767641</v>
      </c>
    </row>
    <row r="256" spans="1:25" x14ac:dyDescent="0.3">
      <c r="A256" s="2">
        <v>255</v>
      </c>
      <c r="B256" s="2">
        <v>2683</v>
      </c>
      <c r="C256" s="2">
        <v>2683</v>
      </c>
      <c r="D256" s="2" t="s">
        <v>592</v>
      </c>
      <c r="H256" s="2">
        <v>0.68</v>
      </c>
      <c r="I256" s="4">
        <v>48.42</v>
      </c>
      <c r="J256" s="2" t="s">
        <v>488</v>
      </c>
      <c r="K256" s="2" t="s">
        <v>497</v>
      </c>
      <c r="L256" s="2" t="s">
        <v>498</v>
      </c>
      <c r="M256" s="2" t="s">
        <v>498</v>
      </c>
      <c r="N256" s="2">
        <v>13</v>
      </c>
      <c r="O256" s="2" t="s">
        <v>490</v>
      </c>
      <c r="P256" s="2" t="s">
        <v>596</v>
      </c>
      <c r="R256" s="4">
        <v>101.4582343373109</v>
      </c>
      <c r="S256" s="4">
        <v>54.209091084062052</v>
      </c>
      <c r="V256" s="4">
        <v>17.417610293856011</v>
      </c>
      <c r="W256" s="4">
        <v>100.3406212912015</v>
      </c>
      <c r="X256" s="4">
        <v>170.81418307933049</v>
      </c>
      <c r="Y256" s="4">
        <v>123.549588763584</v>
      </c>
    </row>
    <row r="257" spans="1:25" x14ac:dyDescent="0.3">
      <c r="A257" s="2">
        <v>256</v>
      </c>
      <c r="B257" s="2">
        <v>2684</v>
      </c>
      <c r="C257" s="2">
        <v>2684</v>
      </c>
      <c r="D257" s="2" t="s">
        <v>592</v>
      </c>
      <c r="H257" s="2">
        <v>1.4</v>
      </c>
      <c r="I257" s="4">
        <v>47.7</v>
      </c>
      <c r="J257" s="2" t="s">
        <v>488</v>
      </c>
      <c r="K257" s="2" t="s">
        <v>497</v>
      </c>
      <c r="L257" s="2" t="s">
        <v>220</v>
      </c>
      <c r="M257" s="2" t="s">
        <v>499</v>
      </c>
      <c r="N257" s="2">
        <v>12</v>
      </c>
      <c r="O257" s="2" t="s">
        <v>490</v>
      </c>
      <c r="P257" s="2" t="s">
        <v>596</v>
      </c>
      <c r="R257" s="4">
        <v>196.99181919289501</v>
      </c>
      <c r="S257" s="4">
        <v>96.434108202737974</v>
      </c>
      <c r="V257" s="4">
        <v>83.304718855732276</v>
      </c>
      <c r="W257" s="4">
        <v>194.86725811750031</v>
      </c>
      <c r="X257" s="4">
        <v>319.47935445667599</v>
      </c>
      <c r="Y257" s="4">
        <v>234.871587943664</v>
      </c>
    </row>
    <row r="258" spans="1:25" x14ac:dyDescent="0.3">
      <c r="A258" s="2">
        <v>257</v>
      </c>
      <c r="B258" s="2">
        <v>2685</v>
      </c>
      <c r="C258" s="2">
        <v>2685</v>
      </c>
      <c r="D258" s="2" t="s">
        <v>592</v>
      </c>
      <c r="H258" s="2">
        <v>1.28</v>
      </c>
      <c r="I258" s="4">
        <v>47.82</v>
      </c>
      <c r="J258" s="2" t="s">
        <v>488</v>
      </c>
      <c r="K258" s="2" t="s">
        <v>497</v>
      </c>
      <c r="L258" s="2" t="s">
        <v>498</v>
      </c>
      <c r="M258" s="2" t="s">
        <v>498</v>
      </c>
      <c r="N258" s="2">
        <v>13</v>
      </c>
      <c r="O258" s="2" t="s">
        <v>490</v>
      </c>
      <c r="P258" s="2" t="s">
        <v>596</v>
      </c>
      <c r="R258" s="4">
        <v>180.8733008433131</v>
      </c>
      <c r="S258" s="4">
        <v>92.868233999617431</v>
      </c>
      <c r="V258" s="4">
        <v>72.362554443667804</v>
      </c>
      <c r="W258" s="4">
        <v>175.85513887122929</v>
      </c>
      <c r="X258" s="4">
        <v>302.62360277866981</v>
      </c>
      <c r="Y258" s="4">
        <v>211.02421207877799</v>
      </c>
    </row>
    <row r="259" spans="1:25" x14ac:dyDescent="0.3">
      <c r="A259" s="2">
        <v>258</v>
      </c>
      <c r="B259" s="2">
        <v>2686</v>
      </c>
      <c r="C259" s="2">
        <v>2686</v>
      </c>
      <c r="D259" s="2" t="s">
        <v>592</v>
      </c>
      <c r="H259" s="2">
        <v>2.1800000000000002</v>
      </c>
      <c r="I259" s="4">
        <v>46.92</v>
      </c>
      <c r="J259" s="2" t="s">
        <v>488</v>
      </c>
      <c r="K259" s="2" t="s">
        <v>497</v>
      </c>
      <c r="L259" s="2" t="s">
        <v>220</v>
      </c>
      <c r="M259" s="2" t="s">
        <v>499</v>
      </c>
      <c r="N259" s="2">
        <v>12</v>
      </c>
      <c r="O259" s="2" t="s">
        <v>490</v>
      </c>
      <c r="P259" s="2" t="s">
        <v>596</v>
      </c>
      <c r="R259" s="4">
        <v>166.28812118469969</v>
      </c>
      <c r="S259" s="4">
        <v>101.00246313791421</v>
      </c>
      <c r="V259" s="4">
        <v>6.8588811890004999</v>
      </c>
      <c r="W259" s="4">
        <v>170.82108079487489</v>
      </c>
      <c r="X259" s="4">
        <v>293.54904570464811</v>
      </c>
      <c r="Y259" s="4">
        <v>211.02421207877799</v>
      </c>
    </row>
    <row r="260" spans="1:25" x14ac:dyDescent="0.3">
      <c r="A260" s="2">
        <v>259</v>
      </c>
      <c r="B260" s="2">
        <v>2687</v>
      </c>
      <c r="C260" s="2">
        <v>2687</v>
      </c>
      <c r="D260" s="2" t="s">
        <v>592</v>
      </c>
      <c r="H260" s="2">
        <v>2.9</v>
      </c>
      <c r="I260" s="4">
        <v>46.2</v>
      </c>
      <c r="J260" s="2" t="s">
        <v>488</v>
      </c>
      <c r="K260" s="2" t="s">
        <v>497</v>
      </c>
      <c r="L260" s="2" t="s">
        <v>220</v>
      </c>
      <c r="M260" s="2" t="s">
        <v>499</v>
      </c>
      <c r="N260" s="2">
        <v>12</v>
      </c>
      <c r="O260" s="2" t="s">
        <v>490</v>
      </c>
      <c r="P260" s="2" t="s">
        <v>596</v>
      </c>
      <c r="R260" s="4">
        <v>189.46432623420341</v>
      </c>
      <c r="S260" s="4">
        <v>100.91124280523231</v>
      </c>
      <c r="V260" s="4">
        <v>11.0631797042561</v>
      </c>
      <c r="W260" s="4">
        <v>193.13009822066351</v>
      </c>
      <c r="X260" s="4">
        <v>314.7129929469898</v>
      </c>
      <c r="Y260" s="4">
        <v>234.871587943664</v>
      </c>
    </row>
    <row r="261" spans="1:25" x14ac:dyDescent="0.3">
      <c r="A261" s="2">
        <v>260</v>
      </c>
      <c r="B261" s="2">
        <v>2688</v>
      </c>
      <c r="C261" s="2">
        <v>2688</v>
      </c>
      <c r="D261" s="2" t="s">
        <v>592</v>
      </c>
      <c r="H261" s="2">
        <v>3.56</v>
      </c>
      <c r="I261" s="4">
        <v>45.54</v>
      </c>
      <c r="J261" s="2" t="s">
        <v>488</v>
      </c>
      <c r="K261" s="2" t="s">
        <v>497</v>
      </c>
      <c r="L261" s="2" t="s">
        <v>220</v>
      </c>
      <c r="M261" s="2" t="s">
        <v>499</v>
      </c>
      <c r="N261" s="2">
        <v>12</v>
      </c>
      <c r="O261" s="2" t="s">
        <v>490</v>
      </c>
      <c r="P261" s="2" t="s">
        <v>596</v>
      </c>
      <c r="R261" s="4">
        <v>176.5739612718713</v>
      </c>
      <c r="S261" s="4">
        <v>100.1073223767834</v>
      </c>
      <c r="V261" s="4">
        <v>10.787942189646211</v>
      </c>
      <c r="W261" s="4">
        <v>179.0153221776543</v>
      </c>
      <c r="X261" s="4">
        <v>303.896035216614</v>
      </c>
      <c r="Y261" s="4">
        <v>211.02421207877799</v>
      </c>
    </row>
    <row r="262" spans="1:25" x14ac:dyDescent="0.3">
      <c r="A262" s="2">
        <v>261</v>
      </c>
      <c r="B262" s="2">
        <v>2689</v>
      </c>
      <c r="C262" s="2">
        <v>2689</v>
      </c>
      <c r="D262" s="2" t="s">
        <v>592</v>
      </c>
      <c r="H262" s="2">
        <v>3.85</v>
      </c>
      <c r="I262" s="4">
        <v>45.25</v>
      </c>
      <c r="J262" s="2" t="s">
        <v>488</v>
      </c>
      <c r="K262" s="2" t="s">
        <v>497</v>
      </c>
      <c r="L262" s="2" t="s">
        <v>220</v>
      </c>
      <c r="M262" s="2" t="s">
        <v>499</v>
      </c>
      <c r="N262" s="2">
        <v>12</v>
      </c>
      <c r="O262" s="2" t="s">
        <v>490</v>
      </c>
      <c r="P262" s="2" t="s">
        <v>596</v>
      </c>
      <c r="R262" s="4">
        <v>175.0223586251804</v>
      </c>
      <c r="S262" s="4">
        <v>104.78372437299279</v>
      </c>
      <c r="V262" s="4">
        <v>7.7649371445340059</v>
      </c>
      <c r="W262" s="4">
        <v>177.40436579075251</v>
      </c>
      <c r="X262" s="4">
        <v>309.68358107925962</v>
      </c>
      <c r="Y262" s="4">
        <v>234.871587943664</v>
      </c>
    </row>
    <row r="263" spans="1:25" x14ac:dyDescent="0.3">
      <c r="A263" s="2">
        <v>262</v>
      </c>
      <c r="B263" s="2">
        <v>2690</v>
      </c>
      <c r="C263" s="2">
        <v>2690</v>
      </c>
      <c r="D263" s="2" t="s">
        <v>592</v>
      </c>
      <c r="H263" s="2">
        <v>4.42</v>
      </c>
      <c r="I263" s="4">
        <v>44.68</v>
      </c>
      <c r="J263" s="2" t="s">
        <v>488</v>
      </c>
      <c r="K263" s="2" t="s">
        <v>497</v>
      </c>
      <c r="L263" s="2" t="s">
        <v>220</v>
      </c>
      <c r="M263" s="2" t="s">
        <v>499</v>
      </c>
      <c r="N263" s="2">
        <v>12</v>
      </c>
      <c r="O263" s="2" t="s">
        <v>490</v>
      </c>
      <c r="P263" s="2" t="s">
        <v>596</v>
      </c>
      <c r="R263" s="4">
        <v>194.16152547400361</v>
      </c>
      <c r="S263" s="4">
        <v>102.9211392894269</v>
      </c>
      <c r="V263" s="4">
        <v>10.67708236626031</v>
      </c>
      <c r="W263" s="4">
        <v>197.6043614657851</v>
      </c>
      <c r="X263" s="4">
        <v>321.01457816289911</v>
      </c>
      <c r="Y263" s="4">
        <v>234.871587943664</v>
      </c>
    </row>
    <row r="264" spans="1:25" x14ac:dyDescent="0.3">
      <c r="A264" s="2">
        <v>263</v>
      </c>
      <c r="B264" s="2">
        <v>2691</v>
      </c>
      <c r="C264" s="2">
        <v>2691</v>
      </c>
      <c r="D264" s="2" t="s">
        <v>592</v>
      </c>
      <c r="H264" s="2">
        <v>5.21</v>
      </c>
      <c r="I264" s="4">
        <v>43.89</v>
      </c>
      <c r="J264" s="2" t="s">
        <v>488</v>
      </c>
      <c r="K264" s="2" t="s">
        <v>497</v>
      </c>
      <c r="L264" s="2" t="s">
        <v>220</v>
      </c>
      <c r="M264" s="2" t="s">
        <v>499</v>
      </c>
      <c r="N264" s="2">
        <v>12</v>
      </c>
      <c r="O264" s="2" t="s">
        <v>490</v>
      </c>
      <c r="P264" s="2" t="s">
        <v>596</v>
      </c>
      <c r="R264" s="4">
        <v>196.12440759213399</v>
      </c>
      <c r="S264" s="4">
        <v>105.8130496678515</v>
      </c>
      <c r="V264" s="4">
        <v>7.7874414940053036</v>
      </c>
      <c r="W264" s="4">
        <v>201.2247868057118</v>
      </c>
      <c r="X264" s="4">
        <v>325.1579128686293</v>
      </c>
      <c r="Y264" s="4">
        <v>234.871587943664</v>
      </c>
    </row>
    <row r="265" spans="1:25" x14ac:dyDescent="0.3">
      <c r="A265" s="2">
        <v>264</v>
      </c>
      <c r="B265" s="2">
        <v>2692</v>
      </c>
      <c r="C265" s="2">
        <v>2692</v>
      </c>
      <c r="D265" s="2" t="s">
        <v>593</v>
      </c>
      <c r="H265" s="2">
        <v>0.47</v>
      </c>
      <c r="I265" s="4">
        <v>46.03</v>
      </c>
      <c r="J265" s="2" t="s">
        <v>488</v>
      </c>
      <c r="K265" s="2" t="s">
        <v>497</v>
      </c>
      <c r="L265" s="2" t="s">
        <v>498</v>
      </c>
      <c r="M265" s="2" t="s">
        <v>498</v>
      </c>
      <c r="N265" s="2">
        <v>13</v>
      </c>
      <c r="O265" s="2" t="s">
        <v>490</v>
      </c>
      <c r="P265" s="2" t="s">
        <v>596</v>
      </c>
      <c r="R265" s="4">
        <v>174.63121661231239</v>
      </c>
      <c r="S265" s="4">
        <v>90.527757664796042</v>
      </c>
      <c r="V265" s="4">
        <v>69.710641296044059</v>
      </c>
      <c r="W265" s="4">
        <v>168.24795530690781</v>
      </c>
      <c r="X265" s="4">
        <v>293.52566381164581</v>
      </c>
      <c r="Y265" s="4">
        <v>189.59814796394201</v>
      </c>
    </row>
    <row r="266" spans="1:25" x14ac:dyDescent="0.3">
      <c r="A266" s="2">
        <v>265</v>
      </c>
      <c r="B266" s="2">
        <v>2693</v>
      </c>
      <c r="C266" s="2">
        <v>2693</v>
      </c>
      <c r="D266" s="2" t="s">
        <v>594</v>
      </c>
      <c r="H266" s="2">
        <v>2.73</v>
      </c>
      <c r="I266" s="4">
        <v>47.470000000000006</v>
      </c>
      <c r="J266" s="2" t="s">
        <v>488</v>
      </c>
      <c r="K266" s="2" t="s">
        <v>497</v>
      </c>
      <c r="L266" s="2" t="s">
        <v>498</v>
      </c>
      <c r="M266" s="2" t="s">
        <v>498</v>
      </c>
      <c r="N266" s="2">
        <v>13</v>
      </c>
      <c r="O266" s="2" t="s">
        <v>490</v>
      </c>
      <c r="P266" s="2" t="s">
        <v>596</v>
      </c>
      <c r="R266" s="4">
        <v>114.5878233563123</v>
      </c>
      <c r="S266" s="4">
        <v>50.912134595440349</v>
      </c>
      <c r="V266" s="4">
        <v>58.885312304356823</v>
      </c>
      <c r="W266" s="4">
        <v>111.0060764065789</v>
      </c>
      <c r="X266" s="4">
        <v>181.25297642666999</v>
      </c>
      <c r="Y266" s="4">
        <v>123.549588763584</v>
      </c>
    </row>
    <row r="267" spans="1:25" x14ac:dyDescent="0.3">
      <c r="A267" s="2">
        <v>266</v>
      </c>
      <c r="B267" s="2">
        <v>2694</v>
      </c>
      <c r="C267" s="2">
        <v>2694</v>
      </c>
      <c r="D267" s="2" t="s">
        <v>594</v>
      </c>
      <c r="H267" s="2">
        <v>2.33</v>
      </c>
      <c r="I267" s="4">
        <v>47.870000000000005</v>
      </c>
      <c r="J267" s="2" t="s">
        <v>488</v>
      </c>
      <c r="K267" s="2" t="s">
        <v>497</v>
      </c>
      <c r="L267" s="2" t="s">
        <v>498</v>
      </c>
      <c r="M267" s="2" t="s">
        <v>498</v>
      </c>
      <c r="N267" s="2">
        <v>13</v>
      </c>
      <c r="O267" s="2" t="s">
        <v>490</v>
      </c>
      <c r="P267" s="2" t="s">
        <v>596</v>
      </c>
      <c r="R267" s="4">
        <v>108.6981418246713</v>
      </c>
      <c r="S267" s="4">
        <v>52.080704421503079</v>
      </c>
      <c r="V267" s="4">
        <v>49.744546622145343</v>
      </c>
      <c r="W267" s="4">
        <v>106.040160423332</v>
      </c>
      <c r="X267" s="4">
        <v>176.24137624447721</v>
      </c>
      <c r="Y267" s="4">
        <v>123.549588763584</v>
      </c>
    </row>
    <row r="268" spans="1:25" x14ac:dyDescent="0.3">
      <c r="A268" s="2">
        <v>267</v>
      </c>
      <c r="B268" s="2">
        <v>2695</v>
      </c>
      <c r="C268" s="2">
        <v>2695</v>
      </c>
      <c r="D268" s="2" t="s">
        <v>594</v>
      </c>
      <c r="H268" s="2">
        <v>3.76</v>
      </c>
      <c r="I268" s="4">
        <v>46.440000000000005</v>
      </c>
      <c r="J268" s="2" t="s">
        <v>488</v>
      </c>
      <c r="K268" s="2" t="s">
        <v>497</v>
      </c>
      <c r="L268" s="2" t="s">
        <v>220</v>
      </c>
      <c r="M268" s="2" t="s">
        <v>499</v>
      </c>
      <c r="N268" s="2">
        <v>12</v>
      </c>
      <c r="O268" s="2" t="s">
        <v>490</v>
      </c>
      <c r="P268" s="2" t="s">
        <v>596</v>
      </c>
      <c r="R268" s="4">
        <v>217.41254733548021</v>
      </c>
      <c r="S268" s="4">
        <v>99.933027534703911</v>
      </c>
      <c r="V268" s="4">
        <v>104.8995724433351</v>
      </c>
      <c r="W268" s="4">
        <v>217.66512309314419</v>
      </c>
      <c r="X268" s="4">
        <v>342.05965923594152</v>
      </c>
      <c r="Y268" s="4">
        <v>234.871587943664</v>
      </c>
    </row>
    <row r="269" spans="1:25" x14ac:dyDescent="0.3">
      <c r="A269" s="2">
        <v>268</v>
      </c>
      <c r="B269" s="2">
        <v>2696</v>
      </c>
      <c r="C269" s="2">
        <v>2696</v>
      </c>
      <c r="D269" s="2" t="s">
        <v>594</v>
      </c>
      <c r="H269" s="2">
        <v>4.54</v>
      </c>
      <c r="I269" s="4">
        <v>45.660000000000004</v>
      </c>
      <c r="J269" s="2" t="s">
        <v>488</v>
      </c>
      <c r="K269" s="2" t="s">
        <v>497</v>
      </c>
      <c r="L269" s="2" t="s">
        <v>220</v>
      </c>
      <c r="M269" s="2" t="s">
        <v>499</v>
      </c>
      <c r="N269" s="2">
        <v>12</v>
      </c>
      <c r="O269" s="2" t="s">
        <v>490</v>
      </c>
      <c r="P269" s="2" t="s">
        <v>596</v>
      </c>
      <c r="R269" s="4">
        <v>216.79381438716371</v>
      </c>
      <c r="S269" s="4">
        <v>98.378496697727215</v>
      </c>
      <c r="V269" s="4">
        <v>108.1012965439959</v>
      </c>
      <c r="W269" s="4">
        <v>214.26297677401101</v>
      </c>
      <c r="X269" s="4">
        <v>342.24509861670481</v>
      </c>
      <c r="Y269" s="4">
        <v>234.871587943664</v>
      </c>
    </row>
    <row r="270" spans="1:25" x14ac:dyDescent="0.3">
      <c r="A270" s="2">
        <v>269</v>
      </c>
      <c r="B270" s="2">
        <v>2697</v>
      </c>
      <c r="C270" s="2">
        <v>2697</v>
      </c>
      <c r="D270" s="2" t="s">
        <v>594</v>
      </c>
      <c r="H270" s="2">
        <v>4.8600000000000003</v>
      </c>
      <c r="I270" s="4">
        <v>45.34</v>
      </c>
      <c r="J270" s="2" t="s">
        <v>488</v>
      </c>
      <c r="K270" s="2" t="s">
        <v>497</v>
      </c>
      <c r="L270" s="2" t="s">
        <v>220</v>
      </c>
      <c r="M270" s="2" t="s">
        <v>499</v>
      </c>
      <c r="N270" s="2">
        <v>12</v>
      </c>
      <c r="O270" s="2" t="s">
        <v>490</v>
      </c>
      <c r="P270" s="2" t="s">
        <v>596</v>
      </c>
      <c r="R270" s="4">
        <v>206.3816267512201</v>
      </c>
      <c r="S270" s="4">
        <v>100.8988554194446</v>
      </c>
      <c r="V270" s="4">
        <v>79.060332322029424</v>
      </c>
      <c r="W270" s="4">
        <v>205.48047381805591</v>
      </c>
      <c r="X270" s="4">
        <v>334.07502153889902</v>
      </c>
      <c r="Y270" s="4">
        <v>234.871587943664</v>
      </c>
    </row>
    <row r="271" spans="1:25" x14ac:dyDescent="0.3">
      <c r="A271" s="2">
        <v>270</v>
      </c>
      <c r="B271" s="2">
        <v>2698</v>
      </c>
      <c r="C271" s="2">
        <v>2698</v>
      </c>
      <c r="D271" s="2" t="s">
        <v>594</v>
      </c>
      <c r="H271" s="2">
        <v>5.6</v>
      </c>
      <c r="I271" s="4">
        <v>44.6</v>
      </c>
      <c r="J271" s="2" t="s">
        <v>488</v>
      </c>
      <c r="K271" s="2" t="s">
        <v>497</v>
      </c>
      <c r="L271" s="2" t="s">
        <v>220</v>
      </c>
      <c r="M271" s="2" t="s">
        <v>499</v>
      </c>
      <c r="N271" s="2">
        <v>12</v>
      </c>
      <c r="O271" s="2" t="s">
        <v>490</v>
      </c>
      <c r="P271" s="2" t="s">
        <v>596</v>
      </c>
      <c r="R271" s="4">
        <v>158.28163639384229</v>
      </c>
      <c r="S271" s="4">
        <v>101.6289158599824</v>
      </c>
      <c r="V271" s="4">
        <v>5.7616141029559156</v>
      </c>
      <c r="W271" s="4">
        <v>163.96161976928181</v>
      </c>
      <c r="X271" s="4">
        <v>287.35514482031567</v>
      </c>
      <c r="Y271" s="4">
        <v>211.02421207877799</v>
      </c>
    </row>
    <row r="272" spans="1:25" x14ac:dyDescent="0.3">
      <c r="A272" s="2">
        <v>271</v>
      </c>
      <c r="B272" s="2">
        <v>2699</v>
      </c>
      <c r="C272" s="2">
        <v>2699</v>
      </c>
      <c r="D272" s="2" t="s">
        <v>595</v>
      </c>
      <c r="H272" s="2">
        <v>0</v>
      </c>
      <c r="I272" s="4">
        <v>47.8</v>
      </c>
      <c r="J272" s="2" t="s">
        <v>488</v>
      </c>
      <c r="K272" s="2" t="s">
        <v>497</v>
      </c>
      <c r="L272" s="2" t="s">
        <v>498</v>
      </c>
      <c r="M272" s="2" t="s">
        <v>498</v>
      </c>
      <c r="N272" s="2">
        <v>13</v>
      </c>
      <c r="O272" s="2" t="s">
        <v>490</v>
      </c>
      <c r="P272" s="2" t="s">
        <v>596</v>
      </c>
      <c r="R272" s="4">
        <v>182.5080725553058</v>
      </c>
      <c r="S272" s="4">
        <v>101.8533283038045</v>
      </c>
      <c r="V272" s="4">
        <v>14.113193461121631</v>
      </c>
      <c r="W272" s="4">
        <v>183.91087983743881</v>
      </c>
      <c r="X272" s="4">
        <v>312.50792869020228</v>
      </c>
      <c r="Y272" s="4">
        <v>234.871587943664</v>
      </c>
    </row>
    <row r="273" spans="1:25" x14ac:dyDescent="0.3">
      <c r="A273" s="2">
        <v>272</v>
      </c>
      <c r="B273" s="2">
        <v>2700</v>
      </c>
      <c r="C273" s="2">
        <v>2700</v>
      </c>
      <c r="D273" s="2" t="s">
        <v>595</v>
      </c>
      <c r="H273" s="2">
        <v>0.84</v>
      </c>
      <c r="I273" s="4">
        <v>46.959999999999994</v>
      </c>
      <c r="J273" s="2" t="s">
        <v>488</v>
      </c>
      <c r="K273" s="2" t="s">
        <v>497</v>
      </c>
      <c r="L273" s="2" t="s">
        <v>498</v>
      </c>
      <c r="M273" s="2" t="s">
        <v>498</v>
      </c>
      <c r="N273" s="2">
        <v>13</v>
      </c>
      <c r="O273" s="2" t="s">
        <v>490</v>
      </c>
      <c r="P273" s="2" t="s">
        <v>596</v>
      </c>
      <c r="R273" s="4">
        <v>182.69202800936321</v>
      </c>
      <c r="S273" s="4">
        <v>100.5007434108939</v>
      </c>
      <c r="V273" s="4">
        <v>13.69062667124915</v>
      </c>
      <c r="W273" s="4">
        <v>185.13437611354581</v>
      </c>
      <c r="X273" s="4">
        <v>309.82448654875179</v>
      </c>
      <c r="Y273" s="4">
        <v>234.871587943664</v>
      </c>
    </row>
    <row r="274" spans="1:25" x14ac:dyDescent="0.3">
      <c r="A274" s="2">
        <v>273</v>
      </c>
      <c r="B274" s="2">
        <v>2702</v>
      </c>
      <c r="C274" s="2">
        <v>2702</v>
      </c>
      <c r="D274" s="2" t="s">
        <v>595</v>
      </c>
      <c r="H274" s="2">
        <v>0.8</v>
      </c>
      <c r="I274" s="4">
        <v>47</v>
      </c>
      <c r="J274" s="2" t="s">
        <v>488</v>
      </c>
      <c r="K274" s="2" t="s">
        <v>497</v>
      </c>
      <c r="L274" s="2" t="s">
        <v>220</v>
      </c>
      <c r="M274" s="2" t="s">
        <v>499</v>
      </c>
      <c r="N274" s="2">
        <v>12</v>
      </c>
      <c r="O274" s="2" t="s">
        <v>490</v>
      </c>
      <c r="P274" s="2" t="s">
        <v>596</v>
      </c>
      <c r="R274" s="4">
        <v>187.06251341915009</v>
      </c>
      <c r="S274" s="4">
        <v>104.53278396043331</v>
      </c>
      <c r="V274" s="4">
        <v>10.11106949957734</v>
      </c>
      <c r="W274" s="4">
        <v>190.72402119669309</v>
      </c>
      <c r="X274" s="4">
        <v>317.75265871468599</v>
      </c>
      <c r="Y274" s="4">
        <v>234.871587943664</v>
      </c>
    </row>
    <row r="275" spans="1:25" x14ac:dyDescent="0.3">
      <c r="A275" s="2">
        <v>274</v>
      </c>
      <c r="B275" s="2">
        <v>2730</v>
      </c>
      <c r="C275" s="2">
        <v>2730</v>
      </c>
      <c r="D275" s="2" t="s">
        <v>500</v>
      </c>
      <c r="H275" s="2">
        <v>0.67</v>
      </c>
      <c r="I275" s="4">
        <v>23.029999999999998</v>
      </c>
      <c r="J275" s="2" t="s">
        <v>488</v>
      </c>
      <c r="K275" s="2" t="s">
        <v>501</v>
      </c>
      <c r="L275" s="2" t="s">
        <v>502</v>
      </c>
      <c r="M275" s="2" t="s">
        <v>501</v>
      </c>
      <c r="N275" s="2">
        <v>30</v>
      </c>
      <c r="O275" s="2" t="s">
        <v>503</v>
      </c>
      <c r="P275" s="2" t="s">
        <v>596</v>
      </c>
      <c r="R275" s="4">
        <v>199.0711469112378</v>
      </c>
      <c r="S275" s="4">
        <v>79.397705511463428</v>
      </c>
      <c r="V275" s="4">
        <v>112.5775525835423</v>
      </c>
      <c r="W275" s="4">
        <v>193.02881580854691</v>
      </c>
      <c r="X275" s="4">
        <v>303.27040636096109</v>
      </c>
      <c r="Y275" s="4">
        <v>211.02421207877799</v>
      </c>
    </row>
    <row r="276" spans="1:25" x14ac:dyDescent="0.3">
      <c r="A276" s="2">
        <v>275</v>
      </c>
      <c r="B276" s="2">
        <v>2731</v>
      </c>
      <c r="C276" s="2">
        <v>2731</v>
      </c>
      <c r="D276" s="2" t="s">
        <v>500</v>
      </c>
      <c r="H276" s="2">
        <v>0.39</v>
      </c>
      <c r="I276" s="4">
        <v>23.31</v>
      </c>
      <c r="J276" s="2" t="s">
        <v>488</v>
      </c>
      <c r="K276" s="2" t="s">
        <v>501</v>
      </c>
      <c r="L276" s="2" t="s">
        <v>91</v>
      </c>
      <c r="M276" s="2" t="s">
        <v>504</v>
      </c>
      <c r="N276" s="2">
        <v>32</v>
      </c>
      <c r="O276" s="2" t="s">
        <v>505</v>
      </c>
      <c r="P276" s="2" t="s">
        <v>596</v>
      </c>
      <c r="Q276" s="2">
        <v>30.4</v>
      </c>
      <c r="R276" s="4">
        <v>158.35413510510691</v>
      </c>
      <c r="S276" s="4">
        <v>100.86191189523311</v>
      </c>
      <c r="V276" s="4">
        <v>6.3598963731636582</v>
      </c>
      <c r="W276" s="4">
        <v>167.17496873184069</v>
      </c>
      <c r="X276" s="4">
        <v>284.31734342123951</v>
      </c>
      <c r="Y276" s="4">
        <v>211.02421207877799</v>
      </c>
    </row>
    <row r="277" spans="1:25" x14ac:dyDescent="0.3">
      <c r="A277" s="2">
        <v>276</v>
      </c>
      <c r="B277" s="2">
        <v>2732</v>
      </c>
      <c r="C277" s="2">
        <v>2732</v>
      </c>
      <c r="D277" s="2" t="s">
        <v>500</v>
      </c>
      <c r="H277" s="2">
        <v>0.19</v>
      </c>
      <c r="I277" s="4">
        <v>23.509999999999998</v>
      </c>
      <c r="J277" s="2" t="s">
        <v>488</v>
      </c>
      <c r="K277" s="2" t="s">
        <v>501</v>
      </c>
      <c r="L277" s="2" t="s">
        <v>91</v>
      </c>
      <c r="M277" s="2" t="s">
        <v>506</v>
      </c>
      <c r="N277" s="2">
        <v>32</v>
      </c>
      <c r="O277" s="2" t="s">
        <v>505</v>
      </c>
      <c r="P277" s="2" t="s">
        <v>596</v>
      </c>
      <c r="R277" s="4">
        <v>111.5025975897568</v>
      </c>
      <c r="S277" s="4">
        <v>92.130767973706014</v>
      </c>
      <c r="V277" s="4">
        <v>4.6916076432297054</v>
      </c>
      <c r="W277" s="4">
        <v>117.05118580512909</v>
      </c>
      <c r="X277" s="4">
        <v>234.61821510469559</v>
      </c>
      <c r="Y277" s="4">
        <v>189.59814796394201</v>
      </c>
    </row>
    <row r="278" spans="1:25" x14ac:dyDescent="0.3">
      <c r="A278" s="2">
        <v>277</v>
      </c>
      <c r="B278" s="2">
        <v>2733</v>
      </c>
      <c r="C278" s="2">
        <v>2733</v>
      </c>
      <c r="D278" s="2" t="s">
        <v>507</v>
      </c>
      <c r="H278" s="2">
        <v>2.68</v>
      </c>
      <c r="I278" s="4">
        <v>23.02</v>
      </c>
      <c r="J278" s="2" t="s">
        <v>488</v>
      </c>
      <c r="K278" s="2" t="s">
        <v>501</v>
      </c>
      <c r="L278" s="2" t="s">
        <v>502</v>
      </c>
      <c r="M278" s="2" t="s">
        <v>501</v>
      </c>
      <c r="N278" s="2">
        <v>30</v>
      </c>
      <c r="O278" s="2" t="s">
        <v>503</v>
      </c>
      <c r="P278" s="2" t="s">
        <v>596</v>
      </c>
      <c r="R278" s="4">
        <v>191.2430723005717</v>
      </c>
      <c r="S278" s="4">
        <v>82.13908412032788</v>
      </c>
      <c r="V278" s="4">
        <v>103.9166306547507</v>
      </c>
      <c r="W278" s="4">
        <v>189.03497834759801</v>
      </c>
      <c r="X278" s="4">
        <v>293.83122942605672</v>
      </c>
      <c r="Y278" s="4">
        <v>211.02421207877799</v>
      </c>
    </row>
    <row r="279" spans="1:25" x14ac:dyDescent="0.3">
      <c r="A279" s="2">
        <v>278</v>
      </c>
      <c r="B279" s="2">
        <v>2734</v>
      </c>
      <c r="C279" s="2">
        <v>2734</v>
      </c>
      <c r="D279" s="2" t="s">
        <v>507</v>
      </c>
      <c r="H279" s="2">
        <v>1.94</v>
      </c>
      <c r="I279" s="4">
        <v>23.759999999999998</v>
      </c>
      <c r="J279" s="2" t="s">
        <v>488</v>
      </c>
      <c r="K279" s="2" t="s">
        <v>501</v>
      </c>
      <c r="L279" s="2" t="s">
        <v>91</v>
      </c>
      <c r="M279" s="2" t="s">
        <v>506</v>
      </c>
      <c r="N279" s="2">
        <v>32</v>
      </c>
      <c r="O279" s="2" t="s">
        <v>505</v>
      </c>
      <c r="P279" s="2" t="s">
        <v>596</v>
      </c>
      <c r="R279" s="4">
        <v>174.32794079768809</v>
      </c>
      <c r="S279" s="4">
        <v>86.360140455688878</v>
      </c>
      <c r="V279" s="4">
        <v>32.527383622891243</v>
      </c>
      <c r="W279" s="4">
        <v>173.7997365626488</v>
      </c>
      <c r="X279" s="4">
        <v>283.56607814286878</v>
      </c>
      <c r="Y279" s="4">
        <v>211.02421207877799</v>
      </c>
    </row>
    <row r="280" spans="1:25" x14ac:dyDescent="0.3">
      <c r="A280" s="2">
        <v>279</v>
      </c>
      <c r="B280" s="2">
        <v>2735</v>
      </c>
      <c r="C280" s="2">
        <v>2735</v>
      </c>
      <c r="D280" s="2" t="s">
        <v>507</v>
      </c>
      <c r="H280" s="2">
        <v>1.45</v>
      </c>
      <c r="I280" s="4">
        <v>24.25</v>
      </c>
      <c r="J280" s="2" t="s">
        <v>488</v>
      </c>
      <c r="K280" s="2" t="s">
        <v>501</v>
      </c>
      <c r="L280" s="2" t="s">
        <v>91</v>
      </c>
      <c r="M280" s="2" t="s">
        <v>506</v>
      </c>
      <c r="N280" s="2">
        <v>32</v>
      </c>
      <c r="O280" s="2" t="s">
        <v>505</v>
      </c>
      <c r="P280" s="2" t="s">
        <v>596</v>
      </c>
      <c r="R280" s="4">
        <v>187.1911126975603</v>
      </c>
      <c r="S280" s="4">
        <v>78.237128010568128</v>
      </c>
      <c r="V280" s="4">
        <v>101.8495549250833</v>
      </c>
      <c r="W280" s="4">
        <v>182.176144130333</v>
      </c>
      <c r="X280" s="4">
        <v>288.11944483126058</v>
      </c>
      <c r="Y280" s="4">
        <v>211.02421207877799</v>
      </c>
    </row>
    <row r="281" spans="1:25" x14ac:dyDescent="0.3">
      <c r="A281" s="2">
        <v>280</v>
      </c>
      <c r="B281" s="2">
        <v>2736</v>
      </c>
      <c r="C281" s="2">
        <v>2736</v>
      </c>
      <c r="D281" s="2" t="s">
        <v>507</v>
      </c>
      <c r="H281" s="2">
        <v>0.3</v>
      </c>
      <c r="I281" s="4">
        <v>25.4</v>
      </c>
      <c r="J281" s="2" t="s">
        <v>488</v>
      </c>
      <c r="K281" s="2" t="s">
        <v>501</v>
      </c>
      <c r="L281" s="2" t="s">
        <v>91</v>
      </c>
      <c r="M281" s="2" t="s">
        <v>506</v>
      </c>
      <c r="N281" s="2">
        <v>32</v>
      </c>
      <c r="O281" s="2" t="s">
        <v>505</v>
      </c>
      <c r="P281" s="2" t="s">
        <v>596</v>
      </c>
      <c r="R281" s="4">
        <v>195.575615951879</v>
      </c>
      <c r="S281" s="4">
        <v>78.297481886045716</v>
      </c>
      <c r="V281" s="4">
        <v>109.73945811213621</v>
      </c>
      <c r="W281" s="4">
        <v>188.70466615453961</v>
      </c>
      <c r="X281" s="4">
        <v>298.69154190335388</v>
      </c>
      <c r="Y281" s="4">
        <v>211.02421207877799</v>
      </c>
    </row>
    <row r="282" spans="1:25" x14ac:dyDescent="0.3">
      <c r="A282" s="2">
        <v>281</v>
      </c>
      <c r="B282" s="2">
        <v>2737</v>
      </c>
      <c r="C282" s="2">
        <v>2737</v>
      </c>
      <c r="D282" s="2" t="s">
        <v>508</v>
      </c>
      <c r="H282" s="2">
        <v>3.18</v>
      </c>
      <c r="I282" s="4">
        <v>25.57</v>
      </c>
      <c r="J282" s="2" t="s">
        <v>488</v>
      </c>
      <c r="K282" s="2" t="s">
        <v>501</v>
      </c>
      <c r="L282" s="2" t="s">
        <v>91</v>
      </c>
      <c r="M282" s="2" t="s">
        <v>506</v>
      </c>
      <c r="N282" s="2">
        <v>32</v>
      </c>
      <c r="O282" s="2" t="s">
        <v>505</v>
      </c>
      <c r="P282" s="2" t="s">
        <v>596</v>
      </c>
      <c r="R282" s="4">
        <v>171.49399956486201</v>
      </c>
      <c r="S282" s="4">
        <v>70.779049549936317</v>
      </c>
      <c r="V282" s="4">
        <v>95.548151613557692</v>
      </c>
      <c r="W282" s="4">
        <v>167.85425597701649</v>
      </c>
      <c r="X282" s="4">
        <v>261.09773582362311</v>
      </c>
      <c r="Y282" s="4">
        <v>189.59814796394201</v>
      </c>
    </row>
    <row r="283" spans="1:25" x14ac:dyDescent="0.3">
      <c r="A283" s="2">
        <v>282</v>
      </c>
      <c r="B283" s="2">
        <v>2738</v>
      </c>
      <c r="C283" s="2">
        <v>2738</v>
      </c>
      <c r="D283" s="2" t="s">
        <v>508</v>
      </c>
      <c r="H283" s="2">
        <v>2.69</v>
      </c>
      <c r="I283" s="4">
        <v>26.06</v>
      </c>
      <c r="J283" s="2" t="s">
        <v>488</v>
      </c>
      <c r="K283" s="2" t="s">
        <v>501</v>
      </c>
      <c r="L283" s="2" t="s">
        <v>91</v>
      </c>
      <c r="M283" s="2" t="s">
        <v>506</v>
      </c>
      <c r="N283" s="2">
        <v>32</v>
      </c>
      <c r="O283" s="2" t="s">
        <v>505</v>
      </c>
      <c r="P283" s="2" t="s">
        <v>596</v>
      </c>
      <c r="R283" s="4">
        <v>170.81680894678871</v>
      </c>
      <c r="S283" s="4">
        <v>89.983381173589606</v>
      </c>
      <c r="V283" s="4">
        <v>17.06391053146368</v>
      </c>
      <c r="W283" s="4">
        <v>173.00314267012581</v>
      </c>
      <c r="X283" s="4">
        <v>283.29283274321159</v>
      </c>
      <c r="Y283" s="4">
        <v>211.02421207877799</v>
      </c>
    </row>
    <row r="284" spans="1:25" x14ac:dyDescent="0.3">
      <c r="A284" s="2">
        <v>283</v>
      </c>
      <c r="B284" s="2">
        <v>2739</v>
      </c>
      <c r="C284" s="2">
        <v>2739</v>
      </c>
      <c r="D284" s="2" t="s">
        <v>508</v>
      </c>
      <c r="H284" s="2">
        <v>2.41</v>
      </c>
      <c r="I284" s="4">
        <v>26.34</v>
      </c>
      <c r="J284" s="2" t="s">
        <v>488</v>
      </c>
      <c r="K284" s="2" t="s">
        <v>501</v>
      </c>
      <c r="L284" s="2" t="s">
        <v>91</v>
      </c>
      <c r="M284" s="2" t="s">
        <v>506</v>
      </c>
      <c r="N284" s="2">
        <v>32</v>
      </c>
      <c r="O284" s="2" t="s">
        <v>505</v>
      </c>
      <c r="P284" s="2" t="s">
        <v>596</v>
      </c>
      <c r="R284" s="4">
        <v>101.29434785283701</v>
      </c>
      <c r="S284" s="4">
        <v>85.533315037465471</v>
      </c>
      <c r="V284" s="4">
        <v>3.5283607297851081</v>
      </c>
      <c r="W284" s="4">
        <v>106.3115157429888</v>
      </c>
      <c r="X284" s="4">
        <v>216.2243675555504</v>
      </c>
      <c r="Y284" s="4">
        <v>170.34755091485599</v>
      </c>
    </row>
    <row r="285" spans="1:25" x14ac:dyDescent="0.3">
      <c r="A285" s="2">
        <v>284</v>
      </c>
      <c r="B285" s="2">
        <v>2740</v>
      </c>
      <c r="C285" s="2">
        <v>2740</v>
      </c>
      <c r="D285" s="2" t="s">
        <v>508</v>
      </c>
      <c r="H285" s="2">
        <v>0.93</v>
      </c>
      <c r="I285" s="4">
        <v>27.82</v>
      </c>
      <c r="J285" s="2" t="s">
        <v>488</v>
      </c>
      <c r="K285" s="2" t="s">
        <v>501</v>
      </c>
      <c r="L285" s="2" t="s">
        <v>91</v>
      </c>
      <c r="M285" s="2" t="s">
        <v>506</v>
      </c>
      <c r="N285" s="2">
        <v>32</v>
      </c>
      <c r="O285" s="2" t="s">
        <v>505</v>
      </c>
      <c r="P285" s="2" t="s">
        <v>596</v>
      </c>
      <c r="R285" s="4">
        <v>101.3047429050077</v>
      </c>
      <c r="S285" s="4">
        <v>85.463320041570768</v>
      </c>
      <c r="V285" s="4">
        <v>3.911326859989563</v>
      </c>
      <c r="W285" s="4">
        <v>95.537775584187202</v>
      </c>
      <c r="X285" s="4">
        <v>219.87550963888771</v>
      </c>
      <c r="Y285" s="4">
        <v>170.34755091485599</v>
      </c>
    </row>
    <row r="286" spans="1:25" x14ac:dyDescent="0.3">
      <c r="A286" s="2">
        <v>285</v>
      </c>
      <c r="B286" s="2">
        <v>2741</v>
      </c>
      <c r="C286" s="2">
        <v>2741</v>
      </c>
      <c r="D286" s="2" t="s">
        <v>508</v>
      </c>
      <c r="H286" s="2">
        <v>3.01</v>
      </c>
      <c r="I286" s="4">
        <v>25.740000000000002</v>
      </c>
      <c r="J286" s="2" t="s">
        <v>488</v>
      </c>
      <c r="K286" s="2" t="s">
        <v>501</v>
      </c>
      <c r="L286" s="2" t="s">
        <v>91</v>
      </c>
      <c r="M286" s="2" t="s">
        <v>506</v>
      </c>
      <c r="N286" s="2">
        <v>32</v>
      </c>
      <c r="O286" s="2" t="s">
        <v>505</v>
      </c>
      <c r="P286" s="2" t="s">
        <v>596</v>
      </c>
      <c r="R286" s="4">
        <v>173.8895359659802</v>
      </c>
      <c r="S286" s="4">
        <v>80.566332573451746</v>
      </c>
      <c r="V286" s="4">
        <v>80.460719487031213</v>
      </c>
      <c r="W286" s="4">
        <v>173.6444201895512</v>
      </c>
      <c r="X286" s="4">
        <v>275.02495464153549</v>
      </c>
      <c r="Y286" s="4">
        <v>189.59814796394201</v>
      </c>
    </row>
    <row r="287" spans="1:25" x14ac:dyDescent="0.3">
      <c r="A287" s="2">
        <v>286</v>
      </c>
      <c r="B287" s="2">
        <v>2660</v>
      </c>
      <c r="C287" s="2">
        <v>2660</v>
      </c>
      <c r="D287" s="2" t="s">
        <v>509</v>
      </c>
      <c r="H287" s="2">
        <v>2.2200000000000002</v>
      </c>
      <c r="I287" s="4">
        <v>58.72</v>
      </c>
      <c r="J287" s="2" t="s">
        <v>488</v>
      </c>
      <c r="K287" s="2" t="s">
        <v>334</v>
      </c>
      <c r="L287" s="2" t="s">
        <v>318</v>
      </c>
      <c r="M287" s="2" t="s">
        <v>334</v>
      </c>
      <c r="N287" s="2">
        <v>18</v>
      </c>
      <c r="O287" s="2" t="s">
        <v>510</v>
      </c>
      <c r="P287" s="2" t="s">
        <v>596</v>
      </c>
      <c r="Q287" s="2">
        <v>0.2</v>
      </c>
      <c r="R287" s="4">
        <v>230.90424397661181</v>
      </c>
      <c r="S287" s="4">
        <v>89.29183341673712</v>
      </c>
      <c r="V287" s="4">
        <v>127.63691118476019</v>
      </c>
      <c r="W287" s="4">
        <v>218.8280756739982</v>
      </c>
      <c r="X287" s="4">
        <v>353.09980954146721</v>
      </c>
      <c r="Y287" s="4">
        <v>234.871587943664</v>
      </c>
    </row>
    <row r="288" spans="1:25" x14ac:dyDescent="0.3">
      <c r="A288" s="2">
        <v>287</v>
      </c>
      <c r="B288" s="2">
        <v>2661</v>
      </c>
      <c r="C288" s="2">
        <v>2661</v>
      </c>
      <c r="D288" s="2" t="s">
        <v>509</v>
      </c>
      <c r="H288" s="2">
        <v>2.61</v>
      </c>
      <c r="I288" s="4">
        <v>58.33</v>
      </c>
      <c r="J288" s="2" t="s">
        <v>488</v>
      </c>
      <c r="K288" s="2" t="s">
        <v>334</v>
      </c>
      <c r="L288" s="2" t="s">
        <v>318</v>
      </c>
      <c r="M288" s="2" t="s">
        <v>334</v>
      </c>
      <c r="N288" s="2">
        <v>18</v>
      </c>
      <c r="O288" s="2" t="s">
        <v>510</v>
      </c>
      <c r="P288" s="2" t="s">
        <v>596</v>
      </c>
      <c r="R288" s="4">
        <v>300.84919501889772</v>
      </c>
      <c r="S288" s="4">
        <v>112.29187551104761</v>
      </c>
      <c r="V288" s="4">
        <v>173.69643115176149</v>
      </c>
      <c r="W288" s="4">
        <v>288.09355066350918</v>
      </c>
      <c r="X288" s="4">
        <v>450.96679026859641</v>
      </c>
      <c r="Y288" s="4">
        <v>323.835960816078</v>
      </c>
    </row>
    <row r="289" spans="1:25" x14ac:dyDescent="0.3">
      <c r="A289" s="2">
        <v>288</v>
      </c>
      <c r="B289" s="2">
        <v>2662</v>
      </c>
      <c r="C289" s="2">
        <v>2662</v>
      </c>
      <c r="D289" s="2" t="s">
        <v>509</v>
      </c>
      <c r="H289" s="2">
        <v>3.07</v>
      </c>
      <c r="I289" s="4">
        <v>57.87</v>
      </c>
      <c r="J289" s="2" t="s">
        <v>488</v>
      </c>
      <c r="K289" s="2" t="s">
        <v>334</v>
      </c>
      <c r="L289" s="2" t="s">
        <v>318</v>
      </c>
      <c r="M289" s="2" t="s">
        <v>334</v>
      </c>
      <c r="N289" s="2">
        <v>18</v>
      </c>
      <c r="O289" s="2" t="s">
        <v>510</v>
      </c>
      <c r="P289" s="2" t="s">
        <v>596</v>
      </c>
      <c r="R289" s="4">
        <v>383.83209255959167</v>
      </c>
      <c r="S289" s="4">
        <v>135.18434080918709</v>
      </c>
      <c r="V289" s="4">
        <v>231.04349066684571</v>
      </c>
      <c r="W289" s="4">
        <v>369.1617612406248</v>
      </c>
      <c r="X289" s="4">
        <v>564.72321010005942</v>
      </c>
      <c r="Y289" s="4">
        <v>401.16355126316603</v>
      </c>
    </row>
    <row r="290" spans="1:25" x14ac:dyDescent="0.3">
      <c r="A290" s="2">
        <v>289</v>
      </c>
      <c r="B290" s="2">
        <v>2663</v>
      </c>
      <c r="C290" s="2">
        <v>2663</v>
      </c>
      <c r="D290" s="2" t="s">
        <v>509</v>
      </c>
      <c r="H290" s="2">
        <v>3.35</v>
      </c>
      <c r="I290" s="4">
        <v>57.589999999999996</v>
      </c>
      <c r="J290" s="2" t="s">
        <v>488</v>
      </c>
      <c r="K290" s="2" t="s">
        <v>334</v>
      </c>
      <c r="L290" s="2" t="s">
        <v>318</v>
      </c>
      <c r="M290" s="2" t="s">
        <v>334</v>
      </c>
      <c r="N290" s="2">
        <v>18</v>
      </c>
      <c r="O290" s="2" t="s">
        <v>510</v>
      </c>
      <c r="P290" s="2" t="s">
        <v>596</v>
      </c>
      <c r="R290" s="4">
        <v>233.0246528075883</v>
      </c>
      <c r="S290" s="4">
        <v>146.29067415735449</v>
      </c>
      <c r="V290" s="4">
        <v>3.5802670079070431</v>
      </c>
      <c r="W290" s="4">
        <v>252.87709558393499</v>
      </c>
      <c r="X290" s="4">
        <v>407.34308926482629</v>
      </c>
      <c r="Y290" s="4">
        <v>323.835960816078</v>
      </c>
    </row>
    <row r="291" spans="1:25" x14ac:dyDescent="0.3">
      <c r="A291" s="2">
        <v>290</v>
      </c>
      <c r="B291" s="2">
        <v>2664</v>
      </c>
      <c r="C291" s="2">
        <v>2664</v>
      </c>
      <c r="D291" s="2" t="s">
        <v>509</v>
      </c>
      <c r="H291" s="2">
        <v>3.61</v>
      </c>
      <c r="I291" s="4">
        <v>57.33</v>
      </c>
      <c r="J291" s="2" t="s">
        <v>488</v>
      </c>
      <c r="K291" s="2" t="s">
        <v>334</v>
      </c>
      <c r="L291" s="2" t="s">
        <v>312</v>
      </c>
      <c r="M291" s="2" t="s">
        <v>511</v>
      </c>
      <c r="N291" s="2">
        <v>15</v>
      </c>
      <c r="O291" s="2" t="s">
        <v>510</v>
      </c>
      <c r="P291" s="2" t="s">
        <v>596</v>
      </c>
      <c r="R291" s="4">
        <v>130.219238574445</v>
      </c>
      <c r="S291" s="4">
        <v>57.219362886423667</v>
      </c>
      <c r="V291" s="4">
        <v>67.386466608930732</v>
      </c>
      <c r="W291" s="4">
        <v>127.3150498691236</v>
      </c>
      <c r="X291" s="4">
        <v>204.19256301267649</v>
      </c>
      <c r="Y291" s="4">
        <v>137.51165241577399</v>
      </c>
    </row>
    <row r="292" spans="1:25" x14ac:dyDescent="0.3">
      <c r="A292" s="2">
        <v>291</v>
      </c>
      <c r="B292" s="2">
        <v>2665</v>
      </c>
      <c r="C292" s="2">
        <v>2665</v>
      </c>
      <c r="D292" s="2" t="s">
        <v>509</v>
      </c>
      <c r="H292" s="2">
        <v>3.7</v>
      </c>
      <c r="I292" s="4">
        <v>57.239999999999995</v>
      </c>
      <c r="J292" s="2" t="s">
        <v>488</v>
      </c>
      <c r="K292" s="2" t="s">
        <v>334</v>
      </c>
      <c r="L292" s="2" t="s">
        <v>312</v>
      </c>
      <c r="M292" s="2" t="s">
        <v>511</v>
      </c>
      <c r="N292" s="2">
        <v>15</v>
      </c>
      <c r="O292" s="2" t="s">
        <v>510</v>
      </c>
      <c r="P292" s="2" t="s">
        <v>596</v>
      </c>
      <c r="R292" s="4">
        <v>131.47655568713259</v>
      </c>
      <c r="S292" s="4">
        <v>58.047241550235618</v>
      </c>
      <c r="V292" s="4">
        <v>67.589536023894283</v>
      </c>
      <c r="W292" s="4">
        <v>128.3961371335827</v>
      </c>
      <c r="X292" s="4">
        <v>206.40815814903851</v>
      </c>
      <c r="Y292" s="4">
        <v>137.51165241577399</v>
      </c>
    </row>
    <row r="293" spans="1:25" x14ac:dyDescent="0.3">
      <c r="A293" s="2">
        <v>292</v>
      </c>
      <c r="B293" s="2">
        <v>2666</v>
      </c>
      <c r="C293" s="2">
        <v>2666</v>
      </c>
      <c r="D293" s="2" t="s">
        <v>512</v>
      </c>
      <c r="H293" s="2">
        <v>1.84</v>
      </c>
      <c r="I293" s="4">
        <v>59.639999999999993</v>
      </c>
      <c r="J293" s="2" t="s">
        <v>488</v>
      </c>
      <c r="K293" s="2" t="s">
        <v>334</v>
      </c>
      <c r="L293" s="2" t="s">
        <v>53</v>
      </c>
      <c r="M293" s="2" t="s">
        <v>53</v>
      </c>
      <c r="N293" s="2">
        <v>42</v>
      </c>
      <c r="O293" s="2" t="s">
        <v>53</v>
      </c>
      <c r="P293" s="2" t="s">
        <v>596</v>
      </c>
      <c r="R293" s="4">
        <v>117.788737853451</v>
      </c>
      <c r="S293" s="4">
        <v>91.377663627083734</v>
      </c>
      <c r="V293" s="4">
        <v>4.069097441231051</v>
      </c>
      <c r="W293" s="4">
        <v>118.1786916899741</v>
      </c>
      <c r="X293" s="4">
        <v>240.71135129963329</v>
      </c>
      <c r="Y293" s="4">
        <v>189.59814796394201</v>
      </c>
    </row>
    <row r="294" spans="1:25" x14ac:dyDescent="0.3">
      <c r="A294" s="2">
        <v>293</v>
      </c>
      <c r="B294" s="2">
        <v>2667</v>
      </c>
      <c r="C294" s="2">
        <v>2667</v>
      </c>
      <c r="D294" s="2" t="s">
        <v>512</v>
      </c>
      <c r="H294" s="2">
        <v>2.2000000000000002</v>
      </c>
      <c r="I294" s="4">
        <v>59.279999999999994</v>
      </c>
      <c r="J294" s="2" t="s">
        <v>488</v>
      </c>
      <c r="K294" s="2" t="s">
        <v>334</v>
      </c>
      <c r="L294" s="2" t="s">
        <v>318</v>
      </c>
      <c r="M294" s="2" t="s">
        <v>334</v>
      </c>
      <c r="N294" s="2">
        <v>18</v>
      </c>
      <c r="O294" s="2" t="s">
        <v>510</v>
      </c>
      <c r="P294" s="2" t="s">
        <v>596</v>
      </c>
      <c r="R294" s="4">
        <v>201.11765580132851</v>
      </c>
      <c r="S294" s="4">
        <v>94.695877414205782</v>
      </c>
      <c r="V294" s="4">
        <v>96.895359104563354</v>
      </c>
      <c r="W294" s="4">
        <v>197.93748142019871</v>
      </c>
      <c r="X294" s="4">
        <v>320.97058136618341</v>
      </c>
      <c r="Y294" s="4">
        <v>234.871587943664</v>
      </c>
    </row>
    <row r="295" spans="1:25" x14ac:dyDescent="0.3">
      <c r="A295" s="2">
        <v>294</v>
      </c>
      <c r="B295" s="2">
        <v>2668</v>
      </c>
      <c r="C295" s="2">
        <v>2668</v>
      </c>
      <c r="D295" s="2" t="s">
        <v>512</v>
      </c>
      <c r="H295" s="2">
        <v>2.5499999999999998</v>
      </c>
      <c r="I295" s="4">
        <v>58.93</v>
      </c>
      <c r="J295" s="2" t="s">
        <v>488</v>
      </c>
      <c r="K295" s="2" t="s">
        <v>334</v>
      </c>
      <c r="L295" s="2" t="s">
        <v>318</v>
      </c>
      <c r="M295" s="2" t="s">
        <v>334</v>
      </c>
      <c r="N295" s="2">
        <v>18</v>
      </c>
      <c r="O295" s="2" t="s">
        <v>510</v>
      </c>
      <c r="P295" s="2" t="s">
        <v>596</v>
      </c>
      <c r="R295" s="4">
        <v>268.53188276009899</v>
      </c>
      <c r="S295" s="4">
        <v>113.1822987858751</v>
      </c>
      <c r="V295" s="4">
        <v>141.1580731735163</v>
      </c>
      <c r="W295" s="4">
        <v>249.78626673331249</v>
      </c>
      <c r="X295" s="4">
        <v>424.97435956264587</v>
      </c>
      <c r="Y295" s="4">
        <v>261.41390260272499</v>
      </c>
    </row>
    <row r="296" spans="1:25" x14ac:dyDescent="0.3">
      <c r="A296" s="2">
        <v>295</v>
      </c>
      <c r="B296" s="2">
        <v>2669</v>
      </c>
      <c r="C296" s="2">
        <v>2669</v>
      </c>
      <c r="D296" s="2" t="s">
        <v>513</v>
      </c>
      <c r="H296" s="2">
        <v>1.71</v>
      </c>
      <c r="I296" s="4">
        <v>59.46</v>
      </c>
      <c r="J296" s="2" t="s">
        <v>488</v>
      </c>
      <c r="K296" s="2" t="s">
        <v>334</v>
      </c>
      <c r="L296" s="2" t="s">
        <v>318</v>
      </c>
      <c r="M296" s="2" t="s">
        <v>334</v>
      </c>
      <c r="N296" s="2">
        <v>18</v>
      </c>
      <c r="O296" s="2" t="s">
        <v>510</v>
      </c>
      <c r="P296" s="2" t="s">
        <v>596</v>
      </c>
      <c r="R296" s="4">
        <v>400.71757784402251</v>
      </c>
      <c r="S296" s="4">
        <v>169.63809548826981</v>
      </c>
      <c r="V296" s="4">
        <v>211.86902060991349</v>
      </c>
      <c r="W296" s="4">
        <v>374.27491723820287</v>
      </c>
      <c r="X296" s="4">
        <v>621.71313336986475</v>
      </c>
      <c r="Y296" s="4">
        <v>401.16355126316603</v>
      </c>
    </row>
    <row r="297" spans="1:25" x14ac:dyDescent="0.3">
      <c r="A297" s="2">
        <v>296</v>
      </c>
      <c r="B297" s="2">
        <v>2670</v>
      </c>
      <c r="C297" s="2">
        <v>2670</v>
      </c>
      <c r="D297" s="2" t="s">
        <v>513</v>
      </c>
      <c r="H297" s="2">
        <v>3.01</v>
      </c>
      <c r="I297" s="4">
        <v>58.160000000000004</v>
      </c>
      <c r="J297" s="2" t="s">
        <v>488</v>
      </c>
      <c r="K297" s="2" t="s">
        <v>334</v>
      </c>
      <c r="L297" s="2" t="s">
        <v>318</v>
      </c>
      <c r="M297" s="2" t="s">
        <v>334</v>
      </c>
      <c r="N297" s="2">
        <v>18</v>
      </c>
      <c r="O297" s="2" t="s">
        <v>510</v>
      </c>
      <c r="P297" s="2" t="s">
        <v>596</v>
      </c>
      <c r="R297" s="4">
        <v>379.63167419916022</v>
      </c>
      <c r="S297" s="4">
        <v>164.65503033869351</v>
      </c>
      <c r="V297" s="4">
        <v>195.49232503945021</v>
      </c>
      <c r="W297" s="4">
        <v>353.57926872395291</v>
      </c>
      <c r="X297" s="4">
        <v>598.86702189037055</v>
      </c>
      <c r="Y297" s="4">
        <v>401.16355126316603</v>
      </c>
    </row>
    <row r="298" spans="1:25" x14ac:dyDescent="0.3">
      <c r="A298" s="2">
        <v>297</v>
      </c>
      <c r="B298" s="2">
        <v>2671</v>
      </c>
      <c r="C298" s="2">
        <v>2671</v>
      </c>
      <c r="D298" s="2" t="s">
        <v>513</v>
      </c>
      <c r="H298" s="2">
        <v>3.61</v>
      </c>
      <c r="I298" s="4">
        <v>57.56</v>
      </c>
      <c r="J298" s="2" t="s">
        <v>488</v>
      </c>
      <c r="K298" s="2" t="s">
        <v>334</v>
      </c>
      <c r="L298" s="2" t="s">
        <v>318</v>
      </c>
      <c r="M298" s="2" t="s">
        <v>334</v>
      </c>
      <c r="N298" s="2">
        <v>18</v>
      </c>
      <c r="O298" s="2" t="s">
        <v>510</v>
      </c>
      <c r="P298" s="2" t="s">
        <v>596</v>
      </c>
      <c r="R298" s="4">
        <v>347.27390042980892</v>
      </c>
      <c r="S298" s="4">
        <v>146.83888048713439</v>
      </c>
      <c r="V298" s="4">
        <v>179.59766541697681</v>
      </c>
      <c r="W298" s="4">
        <v>324.65272091726609</v>
      </c>
      <c r="X298" s="4">
        <v>544.70994517475901</v>
      </c>
      <c r="Y298" s="4">
        <v>360.43194096486098</v>
      </c>
    </row>
    <row r="299" spans="1:25" x14ac:dyDescent="0.3">
      <c r="A299" s="2">
        <v>298</v>
      </c>
      <c r="B299" s="2">
        <v>2672</v>
      </c>
      <c r="C299" s="2">
        <v>2672</v>
      </c>
      <c r="D299" s="2" t="s">
        <v>514</v>
      </c>
      <c r="H299" s="2">
        <v>0.96</v>
      </c>
      <c r="I299" s="4">
        <v>59.63</v>
      </c>
      <c r="J299" s="2" t="s">
        <v>488</v>
      </c>
      <c r="K299" s="2" t="s">
        <v>334</v>
      </c>
      <c r="L299" s="2" t="s">
        <v>735</v>
      </c>
      <c r="M299" s="2" t="s">
        <v>735</v>
      </c>
      <c r="N299" s="2">
        <v>44</v>
      </c>
      <c r="O299" s="2" t="s">
        <v>53</v>
      </c>
      <c r="P299" s="2" t="s">
        <v>596</v>
      </c>
      <c r="Q299" s="2">
        <v>0.7</v>
      </c>
      <c r="R299" s="4">
        <v>64.655402601673615</v>
      </c>
      <c r="S299" s="4">
        <v>61.125918195242818</v>
      </c>
      <c r="V299" s="4">
        <v>3.2580995636836452</v>
      </c>
      <c r="W299" s="4">
        <v>47.063359353249822</v>
      </c>
      <c r="X299" s="4">
        <v>155.30841628356569</v>
      </c>
      <c r="Y299" s="4">
        <v>123.549588763584</v>
      </c>
    </row>
    <row r="300" spans="1:25" x14ac:dyDescent="0.3">
      <c r="A300" s="2">
        <v>299</v>
      </c>
      <c r="B300" s="2">
        <v>2673</v>
      </c>
      <c r="C300" s="2">
        <v>2673</v>
      </c>
      <c r="D300" s="2" t="s">
        <v>514</v>
      </c>
      <c r="H300" s="2">
        <v>1.85</v>
      </c>
      <c r="I300" s="4">
        <v>58.74</v>
      </c>
      <c r="J300" s="2" t="s">
        <v>488</v>
      </c>
      <c r="K300" s="2" t="s">
        <v>334</v>
      </c>
      <c r="L300" s="2" t="s">
        <v>53</v>
      </c>
      <c r="M300" s="2" t="s">
        <v>53</v>
      </c>
      <c r="N300" s="2">
        <v>42</v>
      </c>
      <c r="O300" s="2" t="s">
        <v>53</v>
      </c>
      <c r="P300" s="2" t="s">
        <v>596</v>
      </c>
      <c r="R300" s="4">
        <v>118.798695823264</v>
      </c>
      <c r="S300" s="4">
        <v>75.833279723553858</v>
      </c>
      <c r="V300" s="4">
        <v>17.15236526392118</v>
      </c>
      <c r="W300" s="4">
        <v>115.1483224991951</v>
      </c>
      <c r="X300" s="4">
        <v>221.21065188227331</v>
      </c>
      <c r="Y300" s="4">
        <v>153.05153776189999</v>
      </c>
    </row>
    <row r="301" spans="1:25" x14ac:dyDescent="0.3">
      <c r="A301" s="2">
        <v>300</v>
      </c>
      <c r="B301" s="2">
        <v>2674</v>
      </c>
      <c r="C301" s="2">
        <v>2674</v>
      </c>
      <c r="D301" s="2" t="s">
        <v>514</v>
      </c>
      <c r="H301" s="2">
        <v>1.9</v>
      </c>
      <c r="I301" s="4">
        <v>58.690000000000005</v>
      </c>
      <c r="J301" s="2" t="s">
        <v>488</v>
      </c>
      <c r="K301" s="2" t="s">
        <v>334</v>
      </c>
      <c r="L301" s="2" t="s">
        <v>53</v>
      </c>
      <c r="M301" s="2" t="s">
        <v>53</v>
      </c>
      <c r="N301" s="2">
        <v>42</v>
      </c>
      <c r="O301" s="2" t="s">
        <v>53</v>
      </c>
      <c r="P301" s="2" t="s">
        <v>596</v>
      </c>
      <c r="R301" s="4">
        <v>66.117446167494975</v>
      </c>
      <c r="S301" s="4">
        <v>60.813101371525022</v>
      </c>
      <c r="V301" s="4">
        <v>3.4000057204738581</v>
      </c>
      <c r="W301" s="4">
        <v>50.118200753409027</v>
      </c>
      <c r="X301" s="4">
        <v>155.1315275866742</v>
      </c>
      <c r="Y301" s="4">
        <v>123.549588763584</v>
      </c>
    </row>
    <row r="302" spans="1:25" x14ac:dyDescent="0.3">
      <c r="A302" s="2">
        <v>301</v>
      </c>
      <c r="B302" s="2">
        <v>2675</v>
      </c>
      <c r="C302" s="2">
        <v>2675</v>
      </c>
      <c r="D302" s="2" t="s">
        <v>514</v>
      </c>
      <c r="H302" s="2">
        <v>1.84</v>
      </c>
      <c r="I302" s="4">
        <v>58.75</v>
      </c>
      <c r="J302" s="2" t="s">
        <v>488</v>
      </c>
      <c r="K302" s="2" t="s">
        <v>334</v>
      </c>
      <c r="L302" s="2" t="s">
        <v>53</v>
      </c>
      <c r="M302" s="2" t="s">
        <v>53</v>
      </c>
      <c r="N302" s="2">
        <v>42</v>
      </c>
      <c r="O302" s="2" t="s">
        <v>53</v>
      </c>
      <c r="P302" s="2" t="s">
        <v>596</v>
      </c>
      <c r="R302" s="4">
        <v>144.97448737512181</v>
      </c>
      <c r="S302" s="4">
        <v>86.092423158376207</v>
      </c>
      <c r="V302" s="4">
        <v>15.546276827706169</v>
      </c>
      <c r="W302" s="4">
        <v>144.62771350775759</v>
      </c>
      <c r="X302" s="4">
        <v>256.94125361531832</v>
      </c>
      <c r="Y302" s="4">
        <v>189.59814796394201</v>
      </c>
    </row>
    <row r="303" spans="1:25" x14ac:dyDescent="0.3">
      <c r="A303" s="2">
        <v>302</v>
      </c>
      <c r="B303" s="2">
        <v>2676</v>
      </c>
      <c r="C303" s="2">
        <v>2676</v>
      </c>
      <c r="D303" s="2" t="s">
        <v>514</v>
      </c>
      <c r="H303" s="2">
        <v>2.4</v>
      </c>
      <c r="I303" s="4">
        <v>58.190000000000005</v>
      </c>
      <c r="J303" s="2" t="s">
        <v>488</v>
      </c>
      <c r="K303" s="2" t="s">
        <v>334</v>
      </c>
      <c r="L303" s="2" t="s">
        <v>53</v>
      </c>
      <c r="M303" s="2" t="s">
        <v>515</v>
      </c>
      <c r="N303" s="2">
        <v>42</v>
      </c>
      <c r="O303" s="2" t="s">
        <v>53</v>
      </c>
      <c r="P303" s="2" t="s">
        <v>596</v>
      </c>
      <c r="Q303" s="2">
        <v>63.7</v>
      </c>
      <c r="R303" s="4">
        <v>171.08502013998529</v>
      </c>
      <c r="S303" s="4">
        <v>117.4201463132023</v>
      </c>
      <c r="V303" s="4">
        <v>5.7190150672385371</v>
      </c>
      <c r="W303" s="4">
        <v>165.60535411064421</v>
      </c>
      <c r="X303" s="4">
        <v>328.52517946584487</v>
      </c>
      <c r="Y303" s="4">
        <v>234.871587943664</v>
      </c>
    </row>
    <row r="304" spans="1:25" x14ac:dyDescent="0.3">
      <c r="A304" s="2">
        <v>303</v>
      </c>
      <c r="B304" s="2">
        <v>2677</v>
      </c>
      <c r="C304" s="2">
        <v>2677</v>
      </c>
      <c r="D304" s="2" t="s">
        <v>514</v>
      </c>
      <c r="H304" s="2">
        <v>2.58</v>
      </c>
      <c r="I304" s="4">
        <v>58.010000000000005</v>
      </c>
      <c r="J304" s="2" t="s">
        <v>488</v>
      </c>
      <c r="K304" s="2" t="s">
        <v>334</v>
      </c>
      <c r="L304" s="2" t="s">
        <v>53</v>
      </c>
      <c r="M304" s="2" t="s">
        <v>515</v>
      </c>
      <c r="N304" s="2">
        <v>42</v>
      </c>
      <c r="O304" s="2" t="s">
        <v>53</v>
      </c>
      <c r="P304" s="2" t="s">
        <v>596</v>
      </c>
      <c r="Q304" s="2">
        <v>49.3</v>
      </c>
      <c r="R304" s="4">
        <v>106.40932238078049</v>
      </c>
      <c r="S304" s="4">
        <v>86.10872448272174</v>
      </c>
      <c r="V304" s="4">
        <v>4.2077628340483884</v>
      </c>
      <c r="W304" s="4">
        <v>98.484499804815513</v>
      </c>
      <c r="X304" s="4">
        <v>226.33365552890021</v>
      </c>
      <c r="Y304" s="4">
        <v>170.34755091485599</v>
      </c>
    </row>
    <row r="305" spans="1:25" x14ac:dyDescent="0.3">
      <c r="A305" s="2">
        <v>304</v>
      </c>
      <c r="B305" s="2">
        <v>2678</v>
      </c>
      <c r="C305" s="2">
        <v>2678</v>
      </c>
      <c r="D305" s="2" t="s">
        <v>514</v>
      </c>
      <c r="H305" s="2">
        <v>3.01</v>
      </c>
      <c r="I305" s="4">
        <v>57.580000000000005</v>
      </c>
      <c r="J305" s="2" t="s">
        <v>488</v>
      </c>
      <c r="K305" s="2" t="s">
        <v>334</v>
      </c>
      <c r="L305" s="2" t="s">
        <v>318</v>
      </c>
      <c r="M305" s="2" t="s">
        <v>334</v>
      </c>
      <c r="N305" s="2">
        <v>18</v>
      </c>
      <c r="O305" s="2" t="s">
        <v>510</v>
      </c>
      <c r="P305" s="2" t="s">
        <v>596</v>
      </c>
      <c r="R305" s="4">
        <v>302.2682664336815</v>
      </c>
      <c r="S305" s="4">
        <v>115.29835894990759</v>
      </c>
      <c r="V305" s="4">
        <v>167.55611660634551</v>
      </c>
      <c r="W305" s="4">
        <v>286.18378199745439</v>
      </c>
      <c r="X305" s="4">
        <v>461.02992868191279</v>
      </c>
      <c r="Y305" s="4">
        <v>323.835960816078</v>
      </c>
    </row>
    <row r="306" spans="1:25" x14ac:dyDescent="0.3">
      <c r="A306" s="2">
        <v>305</v>
      </c>
      <c r="B306" s="2">
        <v>2679</v>
      </c>
      <c r="C306" s="2">
        <v>2679</v>
      </c>
      <c r="D306" s="2" t="s">
        <v>514</v>
      </c>
      <c r="H306" s="2">
        <v>3.33</v>
      </c>
      <c r="I306" s="4">
        <v>57.260000000000005</v>
      </c>
      <c r="J306" s="2" t="s">
        <v>488</v>
      </c>
      <c r="K306" s="2" t="s">
        <v>334</v>
      </c>
      <c r="L306" s="2" t="s">
        <v>318</v>
      </c>
      <c r="M306" s="2" t="s">
        <v>334</v>
      </c>
      <c r="N306" s="2">
        <v>18</v>
      </c>
      <c r="O306" s="2" t="s">
        <v>510</v>
      </c>
      <c r="P306" s="2" t="s">
        <v>596</v>
      </c>
      <c r="R306" s="4">
        <v>251.30035063007281</v>
      </c>
      <c r="S306" s="4">
        <v>100.1747431060185</v>
      </c>
      <c r="V306" s="4">
        <v>137.4336554954204</v>
      </c>
      <c r="W306" s="4">
        <v>237.2184962010775</v>
      </c>
      <c r="X306" s="4">
        <v>388.54861345214198</v>
      </c>
      <c r="Y306" s="4">
        <v>261.41390260272499</v>
      </c>
    </row>
    <row r="307" spans="1:25" x14ac:dyDescent="0.3">
      <c r="A307" s="2">
        <v>306</v>
      </c>
      <c r="B307" s="2">
        <v>2680</v>
      </c>
      <c r="C307" s="2">
        <v>2680</v>
      </c>
      <c r="D307" s="2" t="s">
        <v>514</v>
      </c>
      <c r="H307" s="2">
        <v>3.9</v>
      </c>
      <c r="I307" s="4">
        <v>56.690000000000005</v>
      </c>
      <c r="J307" s="2" t="s">
        <v>488</v>
      </c>
      <c r="K307" s="2" t="s">
        <v>334</v>
      </c>
      <c r="L307" s="2" t="s">
        <v>318</v>
      </c>
      <c r="M307" s="2" t="s">
        <v>334</v>
      </c>
      <c r="N307" s="2">
        <v>18</v>
      </c>
      <c r="O307" s="2" t="s">
        <v>510</v>
      </c>
      <c r="P307" s="2" t="s">
        <v>596</v>
      </c>
      <c r="R307" s="4">
        <v>48.222782055144343</v>
      </c>
      <c r="S307" s="4">
        <v>96.742214402469614</v>
      </c>
      <c r="V307" s="4">
        <v>2.139390075631308</v>
      </c>
      <c r="W307" s="4">
        <v>9.6604333773161386</v>
      </c>
      <c r="X307" s="4">
        <v>227.45655595351039</v>
      </c>
      <c r="Y307" s="4">
        <v>4.0169739167501604</v>
      </c>
    </row>
    <row r="308" spans="1:25" x14ac:dyDescent="0.3">
      <c r="A308" s="2">
        <v>307</v>
      </c>
      <c r="B308" s="2" t="s">
        <v>516</v>
      </c>
      <c r="D308" s="2" t="s">
        <v>517</v>
      </c>
      <c r="H308" s="2">
        <v>8.1999999999999993</v>
      </c>
      <c r="I308" s="4">
        <v>35.5</v>
      </c>
      <c r="J308" s="2" t="s">
        <v>488</v>
      </c>
      <c r="K308" s="2" t="s">
        <v>518</v>
      </c>
      <c r="L308" s="2" t="s">
        <v>26</v>
      </c>
      <c r="M308" s="2" t="s">
        <v>27</v>
      </c>
      <c r="N308" s="2">
        <v>26</v>
      </c>
      <c r="O308" s="2" t="s">
        <v>503</v>
      </c>
      <c r="P308" s="2" t="s">
        <v>596</v>
      </c>
      <c r="R308" s="4">
        <v>249.7843839002463</v>
      </c>
      <c r="S308" s="4">
        <v>243.5645264085407</v>
      </c>
      <c r="V308" s="4">
        <v>2.8648808150819001</v>
      </c>
      <c r="W308" s="4">
        <v>283.45599243016397</v>
      </c>
      <c r="X308" s="4">
        <v>574.20395147123963</v>
      </c>
      <c r="Y308" s="4">
        <v>496.95591081521701</v>
      </c>
    </row>
    <row r="309" spans="1:25" x14ac:dyDescent="0.3">
      <c r="A309" s="2">
        <v>308</v>
      </c>
      <c r="B309" s="2" t="s">
        <v>519</v>
      </c>
      <c r="D309" s="2" t="s">
        <v>517</v>
      </c>
      <c r="H309" s="2">
        <v>7.9</v>
      </c>
      <c r="I309" s="4">
        <f>$I$308+($H$308-H309)</f>
        <v>35.799999999999997</v>
      </c>
      <c r="J309" s="2" t="s">
        <v>488</v>
      </c>
      <c r="K309" s="2" t="s">
        <v>518</v>
      </c>
      <c r="L309" s="2" t="s">
        <v>502</v>
      </c>
      <c r="M309" s="2" t="s">
        <v>520</v>
      </c>
      <c r="N309" s="2">
        <v>27</v>
      </c>
      <c r="O309" s="2" t="s">
        <v>503</v>
      </c>
      <c r="P309" s="2" t="s">
        <v>596</v>
      </c>
      <c r="R309" s="4">
        <v>82.137758904198023</v>
      </c>
      <c r="S309" s="4">
        <v>73.478885980031791</v>
      </c>
      <c r="V309" s="4">
        <v>2.9821484951922259</v>
      </c>
      <c r="W309" s="4">
        <v>74.363789382302485</v>
      </c>
      <c r="X309" s="4">
        <v>185.2767827580179</v>
      </c>
      <c r="Y309" s="4">
        <v>137.51165241577399</v>
      </c>
    </row>
    <row r="310" spans="1:25" x14ac:dyDescent="0.3">
      <c r="A310" s="2">
        <v>309</v>
      </c>
      <c r="B310" s="2" t="s">
        <v>521</v>
      </c>
      <c r="D310" s="2" t="s">
        <v>517</v>
      </c>
      <c r="H310" s="2">
        <v>6.2</v>
      </c>
      <c r="I310" s="4">
        <f t="shared" ref="I310:I317" si="18">$I$308+($H$308-H310)</f>
        <v>37.5</v>
      </c>
      <c r="J310" s="2" t="s">
        <v>488</v>
      </c>
      <c r="K310" s="2" t="s">
        <v>518</v>
      </c>
      <c r="L310" s="2" t="s">
        <v>502</v>
      </c>
      <c r="M310" s="2" t="s">
        <v>520</v>
      </c>
      <c r="N310" s="2">
        <v>27</v>
      </c>
      <c r="O310" s="2" t="s">
        <v>503</v>
      </c>
      <c r="P310" s="2" t="s">
        <v>596</v>
      </c>
      <c r="Q310" s="2">
        <v>1.1000000000000001</v>
      </c>
      <c r="R310" s="4">
        <v>96.831211025975747</v>
      </c>
      <c r="S310" s="4">
        <v>74.298535095670204</v>
      </c>
      <c r="V310" s="4">
        <v>4.1002453041209197</v>
      </c>
      <c r="W310" s="4">
        <v>96.644407146478869</v>
      </c>
      <c r="X310" s="4">
        <v>197.3528598202677</v>
      </c>
      <c r="Y310" s="4">
        <v>153.05153776189999</v>
      </c>
    </row>
    <row r="311" spans="1:25" x14ac:dyDescent="0.3">
      <c r="A311" s="2">
        <v>310</v>
      </c>
      <c r="B311" s="2" t="s">
        <v>522</v>
      </c>
      <c r="D311" s="2" t="s">
        <v>517</v>
      </c>
      <c r="H311" s="2">
        <v>4.4000000000000004</v>
      </c>
      <c r="I311" s="4">
        <f t="shared" si="18"/>
        <v>39.299999999999997</v>
      </c>
      <c r="J311" s="2" t="s">
        <v>488</v>
      </c>
      <c r="K311" s="2" t="s">
        <v>518</v>
      </c>
      <c r="L311" s="2" t="s">
        <v>502</v>
      </c>
      <c r="M311" s="2" t="s">
        <v>523</v>
      </c>
      <c r="N311" s="2">
        <v>28</v>
      </c>
      <c r="O311" s="2" t="s">
        <v>503</v>
      </c>
      <c r="P311" s="2" t="s">
        <v>596</v>
      </c>
      <c r="R311" s="4">
        <v>148.26452186937121</v>
      </c>
      <c r="S311" s="4">
        <v>98.380050130234991</v>
      </c>
      <c r="V311" s="4">
        <v>6.0010659214076698</v>
      </c>
      <c r="W311" s="4">
        <v>156.90163568853151</v>
      </c>
      <c r="X311" s="4">
        <v>273.01040781695139</v>
      </c>
      <c r="Y311" s="4">
        <v>211.02421207877799</v>
      </c>
    </row>
    <row r="312" spans="1:25" x14ac:dyDescent="0.3">
      <c r="A312" s="2">
        <v>311</v>
      </c>
      <c r="B312" s="2" t="s">
        <v>524</v>
      </c>
      <c r="D312" s="2" t="s">
        <v>517</v>
      </c>
      <c r="H312" s="2">
        <v>3</v>
      </c>
      <c r="I312" s="4">
        <f t="shared" si="18"/>
        <v>40.700000000000003</v>
      </c>
      <c r="J312" s="2" t="s">
        <v>488</v>
      </c>
      <c r="K312" s="2" t="s">
        <v>518</v>
      </c>
      <c r="L312" s="2" t="s">
        <v>502</v>
      </c>
      <c r="M312" s="2" t="s">
        <v>523</v>
      </c>
      <c r="N312" s="2">
        <v>28</v>
      </c>
      <c r="O312" s="2" t="s">
        <v>503</v>
      </c>
      <c r="P312" s="2" t="s">
        <v>596</v>
      </c>
      <c r="R312" s="4">
        <v>172.80909322407439</v>
      </c>
      <c r="S312" s="4">
        <v>94.69254599320395</v>
      </c>
      <c r="V312" s="4">
        <v>15.452002686965489</v>
      </c>
      <c r="W312" s="4">
        <v>176.0129746977764</v>
      </c>
      <c r="X312" s="4">
        <v>290.26529492973992</v>
      </c>
      <c r="Y312" s="4">
        <v>211.02421207877799</v>
      </c>
    </row>
    <row r="313" spans="1:25" x14ac:dyDescent="0.3">
      <c r="A313" s="2">
        <v>312</v>
      </c>
      <c r="B313" s="2" t="s">
        <v>525</v>
      </c>
      <c r="D313" s="2" t="s">
        <v>517</v>
      </c>
      <c r="H313" s="2">
        <v>2.1</v>
      </c>
      <c r="I313" s="4">
        <f t="shared" si="18"/>
        <v>41.6</v>
      </c>
      <c r="J313" s="2" t="s">
        <v>488</v>
      </c>
      <c r="K313" s="2" t="s">
        <v>518</v>
      </c>
      <c r="L313" s="2" t="s">
        <v>502</v>
      </c>
      <c r="M313" s="2" t="s">
        <v>523</v>
      </c>
      <c r="N313" s="2">
        <v>28</v>
      </c>
      <c r="O313" s="2" t="s">
        <v>503</v>
      </c>
      <c r="P313" s="2" t="s">
        <v>596</v>
      </c>
      <c r="R313" s="4">
        <v>179.9936799548199</v>
      </c>
      <c r="S313" s="4">
        <v>90.847448771917669</v>
      </c>
      <c r="V313" s="4">
        <v>24.202895804748589</v>
      </c>
      <c r="W313" s="4">
        <v>181.21748472442189</v>
      </c>
      <c r="X313" s="4">
        <v>292.77297330125327</v>
      </c>
      <c r="Y313" s="4">
        <v>211.02421207877799</v>
      </c>
    </row>
    <row r="314" spans="1:25" x14ac:dyDescent="0.3">
      <c r="A314" s="2">
        <v>313</v>
      </c>
      <c r="B314" s="2" t="s">
        <v>526</v>
      </c>
      <c r="D314" s="2" t="s">
        <v>517</v>
      </c>
      <c r="H314" s="2">
        <v>1.5</v>
      </c>
      <c r="I314" s="4">
        <f t="shared" si="18"/>
        <v>42.2</v>
      </c>
      <c r="J314" s="2" t="s">
        <v>488</v>
      </c>
      <c r="K314" s="2" t="s">
        <v>518</v>
      </c>
      <c r="L314" s="2" t="s">
        <v>502</v>
      </c>
      <c r="M314" s="2" t="s">
        <v>523</v>
      </c>
      <c r="N314" s="2">
        <v>28</v>
      </c>
      <c r="O314" s="2" t="s">
        <v>503</v>
      </c>
      <c r="P314" s="2" t="s">
        <v>596</v>
      </c>
      <c r="R314" s="4">
        <v>198.53344451278349</v>
      </c>
      <c r="S314" s="4">
        <v>82.61435155652056</v>
      </c>
      <c r="V314" s="4">
        <v>107.9990114761452</v>
      </c>
      <c r="W314" s="4">
        <v>193.0449335374135</v>
      </c>
      <c r="X314" s="4">
        <v>306.54093363560162</v>
      </c>
      <c r="Y314" s="4">
        <v>211.02421207877799</v>
      </c>
    </row>
    <row r="315" spans="1:25" x14ac:dyDescent="0.3">
      <c r="A315" s="2">
        <v>314</v>
      </c>
      <c r="B315" s="2" t="s">
        <v>527</v>
      </c>
      <c r="D315" s="2" t="s">
        <v>517</v>
      </c>
      <c r="H315" s="2">
        <v>0.5</v>
      </c>
      <c r="I315" s="4">
        <f t="shared" si="18"/>
        <v>43.2</v>
      </c>
      <c r="J315" s="2" t="s">
        <v>488</v>
      </c>
      <c r="K315" s="2" t="s">
        <v>518</v>
      </c>
      <c r="L315" s="2" t="s">
        <v>502</v>
      </c>
      <c r="M315" s="2" t="s">
        <v>518</v>
      </c>
      <c r="N315" s="2">
        <v>29</v>
      </c>
      <c r="O315" s="2" t="s">
        <v>503</v>
      </c>
      <c r="P315" s="2" t="s">
        <v>596</v>
      </c>
      <c r="R315" s="4">
        <v>148.4095644124896</v>
      </c>
      <c r="S315" s="4">
        <v>95.741169857712435</v>
      </c>
      <c r="V315" s="4">
        <v>5.9829701778906497</v>
      </c>
      <c r="W315" s="4">
        <v>157.60624697571069</v>
      </c>
      <c r="X315" s="4">
        <v>267.85876550723111</v>
      </c>
      <c r="Y315" s="4">
        <v>189.59814796394201</v>
      </c>
    </row>
    <row r="316" spans="1:25" x14ac:dyDescent="0.3">
      <c r="A316" s="2">
        <v>315</v>
      </c>
      <c r="B316" s="2" t="s">
        <v>528</v>
      </c>
      <c r="D316" s="2" t="s">
        <v>517</v>
      </c>
      <c r="H316" s="2">
        <v>0.2</v>
      </c>
      <c r="I316" s="4">
        <f t="shared" si="18"/>
        <v>43.5</v>
      </c>
      <c r="J316" s="2" t="s">
        <v>488</v>
      </c>
      <c r="K316" s="2" t="s">
        <v>518</v>
      </c>
      <c r="L316" s="2" t="s">
        <v>502</v>
      </c>
      <c r="M316" s="2" t="s">
        <v>518</v>
      </c>
      <c r="N316" s="2">
        <v>29</v>
      </c>
      <c r="O316" s="2" t="s">
        <v>503</v>
      </c>
      <c r="P316" s="2" t="s">
        <v>596</v>
      </c>
      <c r="R316" s="4">
        <v>11.43798421882593</v>
      </c>
      <c r="S316" s="4">
        <v>10.31572697633873</v>
      </c>
      <c r="V316" s="4">
        <v>2.0365189748467589</v>
      </c>
      <c r="W316" s="4">
        <v>7.3440842951290204</v>
      </c>
      <c r="X316" s="4">
        <v>26.91107953645616</v>
      </c>
      <c r="Y316" s="4">
        <v>22.277690084219302</v>
      </c>
    </row>
    <row r="317" spans="1:25" x14ac:dyDescent="0.3">
      <c r="A317" s="2">
        <v>316</v>
      </c>
      <c r="B317" s="2" t="s">
        <v>529</v>
      </c>
      <c r="D317" s="2" t="s">
        <v>517</v>
      </c>
      <c r="H317" s="2">
        <v>0</v>
      </c>
      <c r="I317" s="4">
        <f t="shared" si="18"/>
        <v>43.7</v>
      </c>
      <c r="J317" s="2" t="s">
        <v>488</v>
      </c>
      <c r="K317" s="2" t="s">
        <v>518</v>
      </c>
      <c r="L317" s="2" t="s">
        <v>502</v>
      </c>
      <c r="M317" s="2" t="s">
        <v>518</v>
      </c>
      <c r="N317" s="2">
        <v>29</v>
      </c>
      <c r="O317" s="2" t="s">
        <v>503</v>
      </c>
      <c r="P317" s="2" t="s">
        <v>596</v>
      </c>
      <c r="R317" s="4">
        <v>104.0940796262027</v>
      </c>
      <c r="S317" s="4">
        <v>90.454866855933105</v>
      </c>
      <c r="V317" s="4">
        <v>4.0303325557921132</v>
      </c>
      <c r="W317" s="4">
        <v>101.79538047705211</v>
      </c>
      <c r="X317" s="4">
        <v>228.82502453628521</v>
      </c>
      <c r="Y317" s="4">
        <v>189.59814796394201</v>
      </c>
    </row>
    <row r="318" spans="1:25" x14ac:dyDescent="0.3">
      <c r="A318" s="2">
        <v>317</v>
      </c>
      <c r="B318" s="2" t="s">
        <v>532</v>
      </c>
      <c r="C318" s="2">
        <v>2858</v>
      </c>
      <c r="D318" s="2" t="s">
        <v>533</v>
      </c>
      <c r="H318" s="2">
        <v>14.25</v>
      </c>
      <c r="I318" s="4">
        <f>19.7-H318</f>
        <v>5.4499999999999993</v>
      </c>
      <c r="J318" s="2" t="s">
        <v>120</v>
      </c>
      <c r="K318" s="2" t="s">
        <v>220</v>
      </c>
      <c r="L318" s="2" t="s">
        <v>534</v>
      </c>
      <c r="M318" s="2" t="s">
        <v>534</v>
      </c>
      <c r="N318" s="2">
        <v>40</v>
      </c>
      <c r="O318" s="2" t="s">
        <v>53</v>
      </c>
      <c r="P318" s="2" t="s">
        <v>596</v>
      </c>
      <c r="R318" s="4">
        <v>342.70576173515758</v>
      </c>
      <c r="S318" s="4">
        <v>169.79181714776999</v>
      </c>
      <c r="V318" s="4">
        <v>11.419241139081709</v>
      </c>
      <c r="W318" s="4">
        <v>354.97350982399308</v>
      </c>
      <c r="X318" s="4">
        <v>543.68515377680444</v>
      </c>
      <c r="Y318" s="4">
        <v>385.50796999142352</v>
      </c>
    </row>
    <row r="319" spans="1:25" x14ac:dyDescent="0.3">
      <c r="A319" s="2">
        <v>318</v>
      </c>
      <c r="B319" s="2" t="s">
        <v>535</v>
      </c>
      <c r="C319" s="2">
        <v>2858</v>
      </c>
      <c r="D319" s="2" t="s">
        <v>533</v>
      </c>
      <c r="H319" s="2">
        <v>14.75</v>
      </c>
      <c r="I319" s="4">
        <f t="shared" ref="I319:I373" si="19">19.7-H319</f>
        <v>4.9499999999999993</v>
      </c>
      <c r="J319" s="2" t="s">
        <v>120</v>
      </c>
      <c r="K319" s="2" t="s">
        <v>220</v>
      </c>
      <c r="L319" s="2" t="s">
        <v>229</v>
      </c>
      <c r="M319" s="2" t="s">
        <v>230</v>
      </c>
      <c r="N319" s="2">
        <v>6.5</v>
      </c>
      <c r="O319" s="2" t="s">
        <v>490</v>
      </c>
      <c r="P319" s="2" t="s">
        <v>596</v>
      </c>
      <c r="R319" s="4">
        <v>31.410835689943092</v>
      </c>
      <c r="S319" s="4">
        <v>25.5832509906352</v>
      </c>
      <c r="V319" s="4">
        <v>4.1773145955631961</v>
      </c>
      <c r="W319" s="4">
        <v>25.63988014902516</v>
      </c>
      <c r="X319" s="4">
        <v>68.491670455949517</v>
      </c>
      <c r="Y319" s="4">
        <v>53.271371917338953</v>
      </c>
    </row>
    <row r="320" spans="1:25" x14ac:dyDescent="0.3">
      <c r="A320" s="2">
        <v>319</v>
      </c>
      <c r="B320" s="2" t="s">
        <v>536</v>
      </c>
      <c r="C320" s="2">
        <v>2860</v>
      </c>
      <c r="D320" s="2" t="s">
        <v>533</v>
      </c>
      <c r="H320" s="2">
        <v>16.75</v>
      </c>
      <c r="I320" s="4">
        <f t="shared" si="19"/>
        <v>2.9499999999999993</v>
      </c>
      <c r="J320" s="2" t="s">
        <v>120</v>
      </c>
      <c r="K320" s="2" t="s">
        <v>220</v>
      </c>
      <c r="L320" s="2" t="s">
        <v>229</v>
      </c>
      <c r="M320" s="2" t="s">
        <v>230</v>
      </c>
      <c r="N320" s="2">
        <v>6.5</v>
      </c>
      <c r="O320" s="2" t="s">
        <v>490</v>
      </c>
      <c r="P320" s="2" t="s">
        <v>596</v>
      </c>
      <c r="R320" s="4">
        <v>35.897729440807282</v>
      </c>
      <c r="S320" s="4">
        <v>34.374064847291201</v>
      </c>
      <c r="V320" s="4">
        <v>3.6300094837376391</v>
      </c>
      <c r="W320" s="4">
        <v>22.1174763613338</v>
      </c>
      <c r="X320" s="4">
        <v>88.070004088911503</v>
      </c>
      <c r="Y320" s="4">
        <v>74.088441876471848</v>
      </c>
    </row>
    <row r="321" spans="1:25" x14ac:dyDescent="0.3">
      <c r="A321" s="2">
        <v>320</v>
      </c>
      <c r="B321" s="2" t="s">
        <v>537</v>
      </c>
      <c r="C321" s="2">
        <v>2862</v>
      </c>
      <c r="D321" s="2" t="s">
        <v>533</v>
      </c>
      <c r="H321" s="2">
        <v>18.75</v>
      </c>
      <c r="I321" s="4">
        <f t="shared" si="19"/>
        <v>0.94999999999999929</v>
      </c>
      <c r="J321" s="2" t="s">
        <v>120</v>
      </c>
      <c r="K321" s="2" t="s">
        <v>220</v>
      </c>
      <c r="L321" s="2" t="s">
        <v>229</v>
      </c>
      <c r="M321" s="2" t="s">
        <v>230</v>
      </c>
      <c r="N321" s="2">
        <v>6.5</v>
      </c>
      <c r="O321" s="2" t="s">
        <v>490</v>
      </c>
      <c r="P321" s="2" t="s">
        <v>596</v>
      </c>
      <c r="R321" s="4">
        <v>47.172658338171367</v>
      </c>
      <c r="S321" s="4">
        <v>33.677786317198503</v>
      </c>
      <c r="V321" s="4">
        <v>5.4580590973580554</v>
      </c>
      <c r="W321" s="4">
        <v>44.738806942606573</v>
      </c>
      <c r="X321" s="4">
        <v>93.456788679493883</v>
      </c>
      <c r="Y321" s="4">
        <v>65.468025655671951</v>
      </c>
    </row>
    <row r="322" spans="1:25" x14ac:dyDescent="0.3">
      <c r="A322" s="2">
        <v>321</v>
      </c>
      <c r="B322" s="2" t="s">
        <v>538</v>
      </c>
      <c r="C322" s="2">
        <v>2863</v>
      </c>
      <c r="D322" s="2" t="s">
        <v>533</v>
      </c>
      <c r="H322" s="2">
        <v>19.25</v>
      </c>
      <c r="I322" s="4">
        <f t="shared" si="19"/>
        <v>0.44999999999999929</v>
      </c>
      <c r="J322" s="2" t="s">
        <v>120</v>
      </c>
      <c r="K322" s="2" t="s">
        <v>220</v>
      </c>
      <c r="L322" s="2" t="s">
        <v>229</v>
      </c>
      <c r="M322" s="2" t="s">
        <v>230</v>
      </c>
      <c r="N322" s="2">
        <v>6.5</v>
      </c>
      <c r="O322" s="2" t="s">
        <v>490</v>
      </c>
      <c r="P322" s="2" t="s">
        <v>596</v>
      </c>
      <c r="R322" s="4">
        <v>52.001182827135807</v>
      </c>
      <c r="S322" s="4">
        <v>34.944757487242398</v>
      </c>
      <c r="V322" s="4">
        <v>5.3566408621724504</v>
      </c>
      <c r="W322" s="4">
        <v>53.656639622678448</v>
      </c>
      <c r="X322" s="4">
        <v>97.793453316893746</v>
      </c>
      <c r="Y322" s="4">
        <v>71.095708894201394</v>
      </c>
    </row>
    <row r="323" spans="1:25" x14ac:dyDescent="0.3">
      <c r="A323" s="2">
        <v>322</v>
      </c>
      <c r="B323" s="2" t="s">
        <v>539</v>
      </c>
      <c r="C323" s="2">
        <v>2863</v>
      </c>
      <c r="D323" s="2" t="s">
        <v>533</v>
      </c>
      <c r="H323" s="2">
        <v>19.75</v>
      </c>
      <c r="I323" s="4">
        <f t="shared" si="19"/>
        <v>-5.0000000000000711E-2</v>
      </c>
      <c r="J323" s="2" t="s">
        <v>120</v>
      </c>
      <c r="K323" s="2" t="s">
        <v>220</v>
      </c>
      <c r="L323" s="2" t="s">
        <v>229</v>
      </c>
      <c r="M323" s="2" t="s">
        <v>230</v>
      </c>
      <c r="N323" s="2">
        <v>6.5</v>
      </c>
      <c r="O323" s="2" t="s">
        <v>490</v>
      </c>
      <c r="P323" s="2" t="s">
        <v>596</v>
      </c>
      <c r="R323" s="4">
        <v>41.09131887612017</v>
      </c>
      <c r="S323" s="4">
        <v>27.376987778655501</v>
      </c>
      <c r="V323" s="4">
        <v>5.5571707418689957</v>
      </c>
      <c r="W323" s="4">
        <v>40.46920876846373</v>
      </c>
      <c r="X323" s="4">
        <v>78.070230786308443</v>
      </c>
      <c r="Y323" s="4">
        <v>55.513799684464253</v>
      </c>
    </row>
    <row r="324" spans="1:25" x14ac:dyDescent="0.3">
      <c r="A324" s="2">
        <v>323</v>
      </c>
      <c r="B324" s="2" t="s">
        <v>540</v>
      </c>
      <c r="C324" s="2">
        <v>2864</v>
      </c>
      <c r="D324" s="2" t="s">
        <v>533</v>
      </c>
      <c r="H324" s="2">
        <v>20.25</v>
      </c>
      <c r="I324" s="4">
        <f t="shared" si="19"/>
        <v>-0.55000000000000071</v>
      </c>
      <c r="J324" s="2" t="s">
        <v>120</v>
      </c>
      <c r="K324" s="2" t="s">
        <v>220</v>
      </c>
      <c r="L324" s="2" t="s">
        <v>229</v>
      </c>
      <c r="M324" s="2" t="s">
        <v>230</v>
      </c>
      <c r="N324" s="2">
        <v>6.5</v>
      </c>
      <c r="O324" s="2" t="s">
        <v>490</v>
      </c>
      <c r="P324" s="2" t="s">
        <v>596</v>
      </c>
      <c r="R324" s="4">
        <v>54.739804561016371</v>
      </c>
      <c r="S324" s="4">
        <v>28.653470454960299</v>
      </c>
      <c r="V324" s="4">
        <v>12.566822277097531</v>
      </c>
      <c r="W324" s="4">
        <v>54.472693238914268</v>
      </c>
      <c r="X324" s="4">
        <v>92.09922920817516</v>
      </c>
      <c r="Y324" s="4">
        <v>62.823506285288502</v>
      </c>
    </row>
    <row r="325" spans="1:25" x14ac:dyDescent="0.3">
      <c r="A325" s="2">
        <v>324</v>
      </c>
      <c r="B325" s="2" t="s">
        <v>541</v>
      </c>
      <c r="C325" s="2">
        <v>2865</v>
      </c>
      <c r="D325" s="2" t="s">
        <v>533</v>
      </c>
      <c r="H325" s="2">
        <v>21</v>
      </c>
      <c r="I325" s="4">
        <f t="shared" si="19"/>
        <v>-1.3000000000000007</v>
      </c>
      <c r="J325" s="2" t="s">
        <v>120</v>
      </c>
      <c r="K325" s="2" t="s">
        <v>220</v>
      </c>
      <c r="L325" s="2" t="s">
        <v>229</v>
      </c>
      <c r="M325" s="2" t="s">
        <v>230</v>
      </c>
      <c r="N325" s="2">
        <v>6.5</v>
      </c>
      <c r="O325" s="2" t="s">
        <v>490</v>
      </c>
      <c r="P325" s="2" t="s">
        <v>596</v>
      </c>
      <c r="R325" s="4">
        <v>19.03574413129088</v>
      </c>
      <c r="S325" s="4">
        <v>16.2074559704865</v>
      </c>
      <c r="V325" s="4">
        <v>3.1006943368354851</v>
      </c>
      <c r="W325" s="4">
        <v>13.847769271703029</v>
      </c>
      <c r="X325" s="4">
        <v>42.910368761253316</v>
      </c>
      <c r="Y325" s="4">
        <v>32.479475815692297</v>
      </c>
    </row>
    <row r="326" spans="1:25" x14ac:dyDescent="0.3">
      <c r="A326" s="2">
        <v>325</v>
      </c>
      <c r="B326" s="2" t="s">
        <v>542</v>
      </c>
      <c r="C326" s="2">
        <v>2865</v>
      </c>
      <c r="D326" s="2" t="s">
        <v>533</v>
      </c>
      <c r="H326" s="2">
        <v>21.75</v>
      </c>
      <c r="I326" s="4">
        <f t="shared" si="19"/>
        <v>-2.0500000000000007</v>
      </c>
      <c r="J326" s="2" t="s">
        <v>120</v>
      </c>
      <c r="K326" s="2" t="s">
        <v>220</v>
      </c>
      <c r="L326" s="2" t="s">
        <v>229</v>
      </c>
      <c r="M326" s="2" t="s">
        <v>230</v>
      </c>
      <c r="N326" s="2">
        <v>6.5</v>
      </c>
      <c r="O326" s="2" t="s">
        <v>490</v>
      </c>
      <c r="P326" s="2" t="s">
        <v>596</v>
      </c>
      <c r="R326" s="4">
        <v>46.594153263603417</v>
      </c>
      <c r="S326" s="4">
        <v>33.360663262867398</v>
      </c>
      <c r="V326" s="4">
        <v>4.7413522129671719</v>
      </c>
      <c r="W326" s="4">
        <v>47.105782409222762</v>
      </c>
      <c r="X326" s="4">
        <v>91.372911355497607</v>
      </c>
      <c r="Y326" s="4">
        <v>68.223864548219197</v>
      </c>
    </row>
    <row r="327" spans="1:25" x14ac:dyDescent="0.3">
      <c r="A327" s="2">
        <v>326</v>
      </c>
      <c r="B327" s="2" t="s">
        <v>543</v>
      </c>
      <c r="C327" s="2">
        <v>2866</v>
      </c>
      <c r="D327" s="2" t="s">
        <v>533</v>
      </c>
      <c r="H327" s="2">
        <v>22.25</v>
      </c>
      <c r="I327" s="4">
        <f t="shared" si="19"/>
        <v>-2.5500000000000007</v>
      </c>
      <c r="J327" s="2" t="s">
        <v>120</v>
      </c>
      <c r="K327" s="2" t="s">
        <v>220</v>
      </c>
      <c r="L327" s="2" t="s">
        <v>229</v>
      </c>
      <c r="M327" s="2" t="s">
        <v>230</v>
      </c>
      <c r="N327" s="2">
        <v>6.5</v>
      </c>
      <c r="O327" s="2" t="s">
        <v>490</v>
      </c>
      <c r="P327" s="2" t="s">
        <v>596</v>
      </c>
      <c r="R327" s="4">
        <v>29.834767629271351</v>
      </c>
      <c r="S327" s="4">
        <v>24.012603010624499</v>
      </c>
      <c r="V327" s="4">
        <v>3.66519941048263</v>
      </c>
      <c r="W327" s="4">
        <v>26.153586457238632</v>
      </c>
      <c r="X327" s="4">
        <v>63.871735481179464</v>
      </c>
      <c r="Y327" s="4">
        <v>49.054599745071798</v>
      </c>
    </row>
    <row r="328" spans="1:25" x14ac:dyDescent="0.3">
      <c r="A328" s="2">
        <v>327</v>
      </c>
      <c r="B328" s="2" t="s">
        <v>544</v>
      </c>
      <c r="C328" s="2">
        <v>2866</v>
      </c>
      <c r="D328" s="2" t="s">
        <v>533</v>
      </c>
      <c r="H328" s="2">
        <v>22.75</v>
      </c>
      <c r="I328" s="4">
        <f t="shared" si="19"/>
        <v>-3.0500000000000007</v>
      </c>
      <c r="J328" s="2" t="s">
        <v>120</v>
      </c>
      <c r="K328" s="2" t="s">
        <v>220</v>
      </c>
      <c r="L328" s="2" t="s">
        <v>229</v>
      </c>
      <c r="M328" s="2" t="s">
        <v>230</v>
      </c>
      <c r="N328" s="2">
        <v>6.5</v>
      </c>
      <c r="O328" s="2" t="s">
        <v>490</v>
      </c>
      <c r="P328" s="2" t="s">
        <v>596</v>
      </c>
      <c r="R328" s="4">
        <v>50.475575001632869</v>
      </c>
      <c r="S328" s="4">
        <v>25.154324923036</v>
      </c>
      <c r="V328" s="4">
        <v>14.149373430445509</v>
      </c>
      <c r="W328" s="4">
        <v>49.958700283983788</v>
      </c>
      <c r="X328" s="4">
        <v>83.307024020233612</v>
      </c>
      <c r="Y328" s="4">
        <v>55.513799684464253</v>
      </c>
    </row>
    <row r="329" spans="1:25" x14ac:dyDescent="0.3">
      <c r="A329" s="2">
        <v>328</v>
      </c>
      <c r="B329" s="2" t="s">
        <v>545</v>
      </c>
      <c r="C329" s="2">
        <v>2867</v>
      </c>
      <c r="D329" s="2" t="s">
        <v>533</v>
      </c>
      <c r="H329" s="2">
        <v>23.25</v>
      </c>
      <c r="I329" s="4">
        <f t="shared" si="19"/>
        <v>-3.5500000000000007</v>
      </c>
      <c r="J329" s="2" t="s">
        <v>120</v>
      </c>
      <c r="K329" s="2" t="s">
        <v>220</v>
      </c>
      <c r="L329" s="2" t="s">
        <v>229</v>
      </c>
      <c r="M329" s="2" t="s">
        <v>230</v>
      </c>
      <c r="N329" s="2">
        <v>6.5</v>
      </c>
      <c r="O329" s="2" t="s">
        <v>490</v>
      </c>
      <c r="P329" s="2" t="s">
        <v>596</v>
      </c>
      <c r="R329" s="4">
        <v>50.697102419575572</v>
      </c>
      <c r="S329" s="4">
        <v>28.4813792116488</v>
      </c>
      <c r="V329" s="4">
        <v>8.2296067988829087</v>
      </c>
      <c r="W329" s="4">
        <v>50.781280644864459</v>
      </c>
      <c r="X329" s="4">
        <v>87.72767796879991</v>
      </c>
      <c r="Y329" s="4">
        <v>60.285809789587603</v>
      </c>
    </row>
    <row r="330" spans="1:25" x14ac:dyDescent="0.3">
      <c r="A330" s="2">
        <v>329</v>
      </c>
      <c r="B330" s="2" t="s">
        <v>546</v>
      </c>
      <c r="C330" s="2">
        <v>2867</v>
      </c>
      <c r="D330" s="2" t="s">
        <v>533</v>
      </c>
      <c r="H330" s="2">
        <v>23.75</v>
      </c>
      <c r="I330" s="4">
        <f t="shared" si="19"/>
        <v>-4.0500000000000007</v>
      </c>
      <c r="J330" s="2" t="s">
        <v>120</v>
      </c>
      <c r="K330" s="2" t="s">
        <v>220</v>
      </c>
      <c r="L330" s="2" t="s">
        <v>229</v>
      </c>
      <c r="M330" s="2" t="s">
        <v>230</v>
      </c>
      <c r="N330" s="2">
        <v>6.5</v>
      </c>
      <c r="O330" s="2" t="s">
        <v>490</v>
      </c>
      <c r="P330" s="2" t="s">
        <v>596</v>
      </c>
      <c r="R330" s="4">
        <v>50.374083334700693</v>
      </c>
      <c r="S330" s="4">
        <v>28.7796829475772</v>
      </c>
      <c r="V330" s="4">
        <v>7.5644408997745138</v>
      </c>
      <c r="W330" s="4">
        <v>50.723597471309013</v>
      </c>
      <c r="X330" s="4">
        <v>87.706110086169474</v>
      </c>
      <c r="Y330" s="4">
        <v>60.285809789587603</v>
      </c>
    </row>
    <row r="331" spans="1:25" x14ac:dyDescent="0.3">
      <c r="A331" s="2">
        <v>330</v>
      </c>
      <c r="B331" s="2" t="s">
        <v>547</v>
      </c>
      <c r="C331" s="2">
        <v>2868</v>
      </c>
      <c r="D331" s="2" t="s">
        <v>533</v>
      </c>
      <c r="H331" s="2">
        <v>24.25</v>
      </c>
      <c r="I331" s="4">
        <f t="shared" si="19"/>
        <v>-4.5500000000000007</v>
      </c>
      <c r="J331" s="2" t="s">
        <v>120</v>
      </c>
      <c r="K331" s="2" t="s">
        <v>220</v>
      </c>
      <c r="L331" s="2" t="s">
        <v>229</v>
      </c>
      <c r="M331" s="2" t="s">
        <v>230</v>
      </c>
      <c r="N331" s="2">
        <v>6.5</v>
      </c>
      <c r="O331" s="2" t="s">
        <v>490</v>
      </c>
      <c r="P331" s="2" t="s">
        <v>596</v>
      </c>
      <c r="R331" s="4">
        <v>32.661990811414832</v>
      </c>
      <c r="S331" s="4">
        <v>28.213692477473799</v>
      </c>
      <c r="V331" s="4">
        <v>3.6178253899690231</v>
      </c>
      <c r="W331" s="4">
        <v>24.93436555528401</v>
      </c>
      <c r="X331" s="4">
        <v>73.904014723889773</v>
      </c>
      <c r="Y331" s="4">
        <v>57.850621158937251</v>
      </c>
    </row>
    <row r="332" spans="1:25" x14ac:dyDescent="0.3">
      <c r="A332" s="2">
        <v>331</v>
      </c>
      <c r="B332" s="2" t="s">
        <v>548</v>
      </c>
      <c r="C332" s="2">
        <v>2869</v>
      </c>
      <c r="D332" s="2" t="s">
        <v>533</v>
      </c>
      <c r="H332" s="2">
        <v>25.5</v>
      </c>
      <c r="I332" s="4">
        <f t="shared" si="19"/>
        <v>-5.8000000000000007</v>
      </c>
      <c r="J332" s="2" t="s">
        <v>120</v>
      </c>
      <c r="K332" s="2" t="s">
        <v>220</v>
      </c>
      <c r="L332" s="2" t="s">
        <v>229</v>
      </c>
      <c r="M332" s="2" t="s">
        <v>230</v>
      </c>
      <c r="N332" s="2">
        <v>6.5</v>
      </c>
      <c r="O332" s="2" t="s">
        <v>490</v>
      </c>
      <c r="P332" s="2" t="s">
        <v>596</v>
      </c>
      <c r="R332" s="4">
        <v>40.239182963576567</v>
      </c>
      <c r="S332" s="4">
        <v>31.877230513803099</v>
      </c>
      <c r="V332" s="4">
        <v>4.1561019683733953</v>
      </c>
      <c r="W332" s="4">
        <v>38.167510091617267</v>
      </c>
      <c r="X332" s="4">
        <v>84.525384220340896</v>
      </c>
      <c r="Y332" s="4">
        <v>65.468025655671951</v>
      </c>
    </row>
    <row r="333" spans="1:25" x14ac:dyDescent="0.3">
      <c r="A333" s="2">
        <v>332</v>
      </c>
      <c r="B333" s="2" t="s">
        <v>549</v>
      </c>
      <c r="C333" s="2">
        <v>2870</v>
      </c>
      <c r="D333" s="2" t="s">
        <v>533</v>
      </c>
      <c r="H333" s="2">
        <v>26.75</v>
      </c>
      <c r="I333" s="4">
        <f t="shared" si="19"/>
        <v>-7.0500000000000007</v>
      </c>
      <c r="J333" s="2" t="s">
        <v>120</v>
      </c>
      <c r="K333" s="2" t="s">
        <v>220</v>
      </c>
      <c r="L333" s="2" t="s">
        <v>229</v>
      </c>
      <c r="M333" s="2" t="s">
        <v>230</v>
      </c>
      <c r="N333" s="2">
        <v>6.5</v>
      </c>
      <c r="O333" s="2" t="s">
        <v>490</v>
      </c>
      <c r="P333" s="2" t="s">
        <v>596</v>
      </c>
      <c r="R333" s="4">
        <v>41.708045829047173</v>
      </c>
      <c r="S333" s="4">
        <v>28.288175212996901</v>
      </c>
      <c r="V333" s="4">
        <v>4.722105807463608</v>
      </c>
      <c r="W333" s="4">
        <v>43.01424792487478</v>
      </c>
      <c r="X333" s="4">
        <v>78.908507070901123</v>
      </c>
      <c r="Y333" s="4">
        <v>57.850621158937251</v>
      </c>
    </row>
    <row r="334" spans="1:25" x14ac:dyDescent="0.3">
      <c r="A334" s="2">
        <v>333</v>
      </c>
      <c r="B334" s="2" t="s">
        <v>550</v>
      </c>
      <c r="C334" s="2">
        <v>2871</v>
      </c>
      <c r="D334" s="2" t="s">
        <v>533</v>
      </c>
      <c r="H334" s="2">
        <v>27.25</v>
      </c>
      <c r="I334" s="4">
        <f t="shared" si="19"/>
        <v>-7.5500000000000007</v>
      </c>
      <c r="J334" s="2" t="s">
        <v>120</v>
      </c>
      <c r="K334" s="2" t="s">
        <v>220</v>
      </c>
      <c r="L334" s="2" t="s">
        <v>229</v>
      </c>
      <c r="M334" s="2" t="s">
        <v>230</v>
      </c>
      <c r="N334" s="2">
        <v>6</v>
      </c>
      <c r="O334" s="2" t="s">
        <v>490</v>
      </c>
      <c r="P334" s="2" t="s">
        <v>596</v>
      </c>
      <c r="R334" s="4">
        <v>38.968788817259608</v>
      </c>
      <c r="S334" s="4">
        <v>25.377051294774098</v>
      </c>
      <c r="V334" s="4">
        <v>5.1070122278951819</v>
      </c>
      <c r="W334" s="4">
        <v>39.63387760095614</v>
      </c>
      <c r="X334" s="4">
        <v>72.24651333344363</v>
      </c>
      <c r="Y334" s="4">
        <v>51.11952491246295</v>
      </c>
    </row>
    <row r="335" spans="1:25" x14ac:dyDescent="0.3">
      <c r="A335" s="2">
        <v>334</v>
      </c>
      <c r="B335" s="2" t="s">
        <v>551</v>
      </c>
      <c r="C335" s="2">
        <v>2872</v>
      </c>
      <c r="D335" s="2" t="s">
        <v>533</v>
      </c>
      <c r="H335" s="2">
        <v>28</v>
      </c>
      <c r="I335" s="4">
        <f t="shared" si="19"/>
        <v>-8.3000000000000007</v>
      </c>
      <c r="J335" s="2" t="s">
        <v>120</v>
      </c>
      <c r="K335" s="2" t="s">
        <v>220</v>
      </c>
      <c r="L335" s="2" t="s">
        <v>229</v>
      </c>
      <c r="M335" s="2" t="s">
        <v>230</v>
      </c>
      <c r="N335" s="2">
        <v>6</v>
      </c>
      <c r="O335" s="2" t="s">
        <v>490</v>
      </c>
      <c r="P335" s="2" t="s">
        <v>596</v>
      </c>
      <c r="R335" s="4">
        <v>38.854360105633248</v>
      </c>
      <c r="S335" s="4">
        <v>28.082603811008301</v>
      </c>
      <c r="V335" s="4">
        <v>4.6009858244068731</v>
      </c>
      <c r="W335" s="4">
        <v>38.677213469649267</v>
      </c>
      <c r="X335" s="4">
        <v>76.995357164038268</v>
      </c>
      <c r="Y335" s="4">
        <v>55.513799684464253</v>
      </c>
    </row>
    <row r="336" spans="1:25" x14ac:dyDescent="0.3">
      <c r="A336" s="2">
        <v>335</v>
      </c>
      <c r="B336" s="2" t="s">
        <v>552</v>
      </c>
      <c r="C336" s="2">
        <v>2872</v>
      </c>
      <c r="D336" s="2" t="s">
        <v>533</v>
      </c>
      <c r="H336" s="2">
        <v>28.75</v>
      </c>
      <c r="I336" s="4">
        <f t="shared" si="19"/>
        <v>-9.0500000000000007</v>
      </c>
      <c r="J336" s="2" t="s">
        <v>120</v>
      </c>
      <c r="K336" s="2" t="s">
        <v>220</v>
      </c>
      <c r="L336" s="2" t="s">
        <v>229</v>
      </c>
      <c r="M336" s="2" t="s">
        <v>230</v>
      </c>
      <c r="N336" s="2">
        <v>6</v>
      </c>
      <c r="O336" s="2" t="s">
        <v>490</v>
      </c>
      <c r="P336" s="2" t="s">
        <v>596</v>
      </c>
      <c r="R336" s="4">
        <v>37.642240498874379</v>
      </c>
      <c r="S336" s="4">
        <v>27.3381972645182</v>
      </c>
      <c r="V336" s="4">
        <v>4.577228094983993</v>
      </c>
      <c r="W336" s="4">
        <v>36.765487079648921</v>
      </c>
      <c r="X336" s="4">
        <v>75.032280062949908</v>
      </c>
      <c r="Y336" s="4">
        <v>55.513799684464253</v>
      </c>
    </row>
    <row r="337" spans="1:25" x14ac:dyDescent="0.3">
      <c r="A337" s="2">
        <v>336</v>
      </c>
      <c r="B337" s="2" t="s">
        <v>553</v>
      </c>
      <c r="C337" s="2">
        <v>2873</v>
      </c>
      <c r="D337" s="2" t="s">
        <v>533</v>
      </c>
      <c r="H337" s="2">
        <v>29.25</v>
      </c>
      <c r="I337" s="4">
        <f t="shared" si="19"/>
        <v>-9.5500000000000007</v>
      </c>
      <c r="J337" s="2" t="s">
        <v>120</v>
      </c>
      <c r="K337" s="2" t="s">
        <v>220</v>
      </c>
      <c r="L337" s="2" t="s">
        <v>229</v>
      </c>
      <c r="M337" s="2" t="s">
        <v>230</v>
      </c>
      <c r="N337" s="2">
        <v>6</v>
      </c>
      <c r="O337" s="2" t="s">
        <v>490</v>
      </c>
      <c r="P337" s="2" t="s">
        <v>596</v>
      </c>
      <c r="R337" s="4">
        <v>32.912159235672419</v>
      </c>
      <c r="S337" s="4">
        <v>26.0569939136595</v>
      </c>
      <c r="V337" s="4">
        <v>3.711604131869906</v>
      </c>
      <c r="W337" s="4">
        <v>33.536100173998399</v>
      </c>
      <c r="X337" s="4">
        <v>68.431504540208152</v>
      </c>
      <c r="Y337" s="4">
        <v>51.11952491246295</v>
      </c>
    </row>
    <row r="338" spans="1:25" x14ac:dyDescent="0.3">
      <c r="A338" s="2">
        <v>337</v>
      </c>
      <c r="B338" s="2" t="s">
        <v>554</v>
      </c>
      <c r="C338" s="2">
        <v>2874</v>
      </c>
      <c r="D338" s="2" t="s">
        <v>533</v>
      </c>
      <c r="H338" s="2">
        <v>30.25</v>
      </c>
      <c r="I338" s="4">
        <f t="shared" si="19"/>
        <v>-10.55</v>
      </c>
      <c r="J338" s="2" t="s">
        <v>120</v>
      </c>
      <c r="K338" s="2" t="s">
        <v>220</v>
      </c>
      <c r="L338" s="2" t="s">
        <v>229</v>
      </c>
      <c r="M338" s="2" t="s">
        <v>230</v>
      </c>
      <c r="N338" s="2">
        <v>6</v>
      </c>
      <c r="O338" s="2" t="s">
        <v>490</v>
      </c>
      <c r="P338" s="2" t="s">
        <v>596</v>
      </c>
      <c r="R338" s="4">
        <v>25.939304632043381</v>
      </c>
      <c r="S338" s="4">
        <v>19.042586154607601</v>
      </c>
      <c r="V338" s="4">
        <v>4.3148311205075123</v>
      </c>
      <c r="W338" s="4">
        <v>23.0529058215871</v>
      </c>
      <c r="X338" s="4">
        <v>52.84703157369632</v>
      </c>
      <c r="Y338" s="4">
        <v>38.303397859101899</v>
      </c>
    </row>
    <row r="339" spans="1:25" x14ac:dyDescent="0.3">
      <c r="A339" s="2">
        <v>338</v>
      </c>
      <c r="B339" s="2" t="s">
        <v>555</v>
      </c>
      <c r="C339" s="2">
        <v>2876</v>
      </c>
      <c r="D339" s="2" t="s">
        <v>533</v>
      </c>
      <c r="H339" s="2">
        <v>32.25</v>
      </c>
      <c r="I339" s="4">
        <f t="shared" si="19"/>
        <v>-12.55</v>
      </c>
      <c r="J339" s="2" t="s">
        <v>120</v>
      </c>
      <c r="K339" s="2" t="s">
        <v>220</v>
      </c>
      <c r="L339" s="2" t="s">
        <v>229</v>
      </c>
      <c r="M339" s="2" t="s">
        <v>230</v>
      </c>
      <c r="N339" s="2">
        <v>6</v>
      </c>
      <c r="O339" s="2" t="s">
        <v>490</v>
      </c>
      <c r="P339" s="2" t="s">
        <v>596</v>
      </c>
      <c r="R339" s="4">
        <v>18.935673883176271</v>
      </c>
      <c r="S339" s="4">
        <v>14.4447719367167</v>
      </c>
      <c r="V339" s="4">
        <v>3.6113291833431549</v>
      </c>
      <c r="W339" s="4">
        <v>15.58130145280483</v>
      </c>
      <c r="X339" s="4">
        <v>39.871861846216717</v>
      </c>
      <c r="Y339" s="4">
        <v>27.541064454454549</v>
      </c>
    </row>
    <row r="340" spans="1:25" x14ac:dyDescent="0.3">
      <c r="A340" s="2">
        <v>339</v>
      </c>
      <c r="B340" s="2" t="s">
        <v>556</v>
      </c>
      <c r="C340" s="2">
        <v>2878</v>
      </c>
      <c r="D340" s="2" t="s">
        <v>533</v>
      </c>
      <c r="H340" s="2">
        <v>34.25</v>
      </c>
      <c r="I340" s="4">
        <f t="shared" si="19"/>
        <v>-14.55</v>
      </c>
      <c r="J340" s="2" t="s">
        <v>120</v>
      </c>
      <c r="K340" s="2" t="s">
        <v>220</v>
      </c>
      <c r="L340" s="2" t="s">
        <v>229</v>
      </c>
      <c r="M340" s="2" t="s">
        <v>230</v>
      </c>
      <c r="N340" s="2">
        <v>6</v>
      </c>
      <c r="O340" s="2" t="s">
        <v>490</v>
      </c>
      <c r="P340" s="2" t="s">
        <v>596</v>
      </c>
      <c r="R340" s="4">
        <v>6.2360541746099631</v>
      </c>
      <c r="S340" s="4">
        <v>3.9543314634946301</v>
      </c>
      <c r="V340" s="4">
        <v>2.369890278165141</v>
      </c>
      <c r="W340" s="4">
        <v>5.2762779146412004</v>
      </c>
      <c r="X340" s="4">
        <v>11.43109457104592</v>
      </c>
      <c r="Y340" s="4">
        <v>5.2929503716756301</v>
      </c>
    </row>
    <row r="341" spans="1:25" x14ac:dyDescent="0.3">
      <c r="A341" s="2">
        <v>340</v>
      </c>
      <c r="B341" s="2" t="s">
        <v>557</v>
      </c>
      <c r="C341" s="2">
        <v>2878</v>
      </c>
      <c r="D341" s="2" t="s">
        <v>533</v>
      </c>
      <c r="H341" s="2">
        <v>34.5</v>
      </c>
      <c r="I341" s="4">
        <f t="shared" si="19"/>
        <v>-14.8</v>
      </c>
      <c r="J341" s="2" t="s">
        <v>120</v>
      </c>
      <c r="K341" s="2" t="s">
        <v>220</v>
      </c>
      <c r="L341" s="2" t="s">
        <v>229</v>
      </c>
      <c r="M341" s="2" t="s">
        <v>230</v>
      </c>
      <c r="N341" s="2">
        <v>6</v>
      </c>
      <c r="O341" s="2" t="s">
        <v>490</v>
      </c>
      <c r="P341" s="2" t="s">
        <v>596</v>
      </c>
      <c r="R341" s="4">
        <v>5.1036461915127038</v>
      </c>
      <c r="S341" s="4">
        <v>2.4863299619381798</v>
      </c>
      <c r="V341" s="4">
        <v>2.3211645886859231</v>
      </c>
      <c r="W341" s="4">
        <v>4.6435991968908867</v>
      </c>
      <c r="X341" s="4">
        <v>8.5700240661956322</v>
      </c>
      <c r="Y341" s="4">
        <v>4.8739792614307902</v>
      </c>
    </row>
    <row r="342" spans="1:25" x14ac:dyDescent="0.3">
      <c r="A342" s="2">
        <v>341</v>
      </c>
      <c r="B342" s="2" t="s">
        <v>558</v>
      </c>
      <c r="C342" s="2">
        <v>2879</v>
      </c>
      <c r="D342" s="2" t="s">
        <v>533</v>
      </c>
      <c r="H342" s="2">
        <v>35.5</v>
      </c>
      <c r="I342" s="4">
        <f t="shared" si="19"/>
        <v>-15.8</v>
      </c>
      <c r="J342" s="2" t="s">
        <v>120</v>
      </c>
      <c r="K342" s="2" t="s">
        <v>220</v>
      </c>
      <c r="L342" s="2" t="s">
        <v>229</v>
      </c>
      <c r="M342" s="2" t="s">
        <v>230</v>
      </c>
      <c r="N342" s="2">
        <v>6</v>
      </c>
      <c r="O342" s="2" t="s">
        <v>490</v>
      </c>
      <c r="P342" s="2" t="s">
        <v>596</v>
      </c>
      <c r="R342" s="4">
        <v>19.538835887475098</v>
      </c>
      <c r="S342" s="4">
        <v>18.583296849825398</v>
      </c>
      <c r="V342" s="4">
        <v>3.051842265913447</v>
      </c>
      <c r="W342" s="4">
        <v>11.91495963947588</v>
      </c>
      <c r="X342" s="4">
        <v>47.613395137691683</v>
      </c>
      <c r="Y342" s="4">
        <v>35.271437232178947</v>
      </c>
    </row>
    <row r="343" spans="1:25" x14ac:dyDescent="0.3">
      <c r="A343" s="2">
        <v>342</v>
      </c>
      <c r="B343" s="2" t="s">
        <v>559</v>
      </c>
      <c r="C343" s="2">
        <v>2880</v>
      </c>
      <c r="D343" s="2" t="s">
        <v>533</v>
      </c>
      <c r="H343" s="2">
        <v>36.75</v>
      </c>
      <c r="I343" s="4">
        <f t="shared" si="19"/>
        <v>-17.05</v>
      </c>
      <c r="J343" s="2" t="s">
        <v>120</v>
      </c>
      <c r="K343" s="2" t="s">
        <v>220</v>
      </c>
      <c r="L343" s="2" t="s">
        <v>229</v>
      </c>
      <c r="M343" s="2" t="s">
        <v>230</v>
      </c>
      <c r="N343" s="2">
        <v>6</v>
      </c>
      <c r="O343" s="2" t="s">
        <v>490</v>
      </c>
      <c r="P343" s="2" t="s">
        <v>596</v>
      </c>
      <c r="R343" s="4">
        <v>46.489049397506193</v>
      </c>
      <c r="S343" s="4">
        <v>45.346765783797998</v>
      </c>
      <c r="V343" s="4">
        <v>3.192430805280583</v>
      </c>
      <c r="W343" s="4">
        <v>15.279315164922449</v>
      </c>
      <c r="X343" s="4">
        <v>109.7920534815492</v>
      </c>
      <c r="Y343" s="4">
        <v>87.373302514456157</v>
      </c>
    </row>
    <row r="344" spans="1:25" x14ac:dyDescent="0.3">
      <c r="A344" s="2">
        <v>343</v>
      </c>
      <c r="B344" s="2" t="s">
        <v>560</v>
      </c>
      <c r="C344" s="2">
        <v>2881</v>
      </c>
      <c r="D344" s="2" t="s">
        <v>533</v>
      </c>
      <c r="H344" s="2">
        <v>37.25</v>
      </c>
      <c r="I344" s="4">
        <f t="shared" si="19"/>
        <v>-17.55</v>
      </c>
      <c r="J344" s="2" t="s">
        <v>120</v>
      </c>
      <c r="K344" s="2" t="s">
        <v>220</v>
      </c>
      <c r="L344" s="2" t="s">
        <v>229</v>
      </c>
      <c r="M344" s="2" t="s">
        <v>230</v>
      </c>
      <c r="N344" s="2">
        <v>6</v>
      </c>
      <c r="O344" s="2" t="s">
        <v>490</v>
      </c>
      <c r="P344" s="2" t="s">
        <v>596</v>
      </c>
      <c r="R344" s="4">
        <v>35.882397527687999</v>
      </c>
      <c r="S344" s="4">
        <v>29.773978775273399</v>
      </c>
      <c r="V344" s="4">
        <v>4.317990708698825</v>
      </c>
      <c r="W344" s="4">
        <v>28.674383293942469</v>
      </c>
      <c r="X344" s="4">
        <v>79.15840824949052</v>
      </c>
      <c r="Y344" s="4">
        <v>60.285809789587603</v>
      </c>
    </row>
    <row r="345" spans="1:25" x14ac:dyDescent="0.3">
      <c r="A345" s="2">
        <v>344</v>
      </c>
      <c r="B345" s="2" t="s">
        <v>561</v>
      </c>
      <c r="C345" s="2">
        <v>2882</v>
      </c>
      <c r="D345" s="2" t="s">
        <v>533</v>
      </c>
      <c r="H345" s="2">
        <v>38.25</v>
      </c>
      <c r="I345" s="4">
        <f t="shared" si="19"/>
        <v>-18.55</v>
      </c>
      <c r="J345" s="2" t="s">
        <v>120</v>
      </c>
      <c r="K345" s="2" t="s">
        <v>220</v>
      </c>
      <c r="L345" s="2" t="s">
        <v>229</v>
      </c>
      <c r="M345" s="2" t="s">
        <v>230</v>
      </c>
      <c r="N345" s="2">
        <v>6</v>
      </c>
      <c r="O345" s="2" t="s">
        <v>490</v>
      </c>
      <c r="P345" s="2" t="s">
        <v>596</v>
      </c>
      <c r="R345" s="4">
        <v>43.055888456068729</v>
      </c>
      <c r="S345" s="4">
        <v>34.291123677556698</v>
      </c>
      <c r="V345" s="4">
        <v>4.1062440045811917</v>
      </c>
      <c r="W345" s="4">
        <v>39.193751234689898</v>
      </c>
      <c r="X345" s="4">
        <v>91.091299702623559</v>
      </c>
      <c r="Y345" s="4">
        <v>68.223864548219197</v>
      </c>
    </row>
    <row r="346" spans="1:25" x14ac:dyDescent="0.3">
      <c r="A346" s="2">
        <v>345</v>
      </c>
      <c r="B346" s="2" t="s">
        <v>562</v>
      </c>
      <c r="C346" s="2">
        <v>2882</v>
      </c>
      <c r="D346" s="2" t="s">
        <v>533</v>
      </c>
      <c r="H346" s="2">
        <v>38.5</v>
      </c>
      <c r="I346" s="4">
        <f t="shared" si="19"/>
        <v>-18.8</v>
      </c>
      <c r="J346" s="2" t="s">
        <v>120</v>
      </c>
      <c r="K346" s="2" t="s">
        <v>220</v>
      </c>
      <c r="L346" s="2" t="s">
        <v>229</v>
      </c>
      <c r="M346" s="2" t="s">
        <v>230</v>
      </c>
      <c r="N346" s="2">
        <v>6</v>
      </c>
      <c r="O346" s="2" t="s">
        <v>490</v>
      </c>
      <c r="P346" s="2" t="s">
        <v>596</v>
      </c>
      <c r="R346" s="4">
        <v>22.195593807490791</v>
      </c>
      <c r="S346" s="4">
        <v>20.078805051170299</v>
      </c>
      <c r="V346" s="4">
        <v>3.2782358950755048</v>
      </c>
      <c r="W346" s="4">
        <v>15.12751733557988</v>
      </c>
      <c r="X346" s="4">
        <v>52.213644727009758</v>
      </c>
      <c r="Y346" s="4">
        <v>38.303397859101899</v>
      </c>
    </row>
    <row r="347" spans="1:25" x14ac:dyDescent="0.3">
      <c r="A347" s="2">
        <v>346</v>
      </c>
      <c r="B347" s="2" t="s">
        <v>563</v>
      </c>
      <c r="C347" s="2">
        <v>2882</v>
      </c>
      <c r="D347" s="2" t="s">
        <v>533</v>
      </c>
      <c r="H347" s="2">
        <v>38.75</v>
      </c>
      <c r="I347" s="4">
        <f t="shared" si="19"/>
        <v>-19.05</v>
      </c>
      <c r="J347" s="2" t="s">
        <v>120</v>
      </c>
      <c r="K347" s="2" t="s">
        <v>220</v>
      </c>
      <c r="L347" s="2" t="s">
        <v>229</v>
      </c>
      <c r="M347" s="2" t="s">
        <v>230</v>
      </c>
      <c r="N347" s="2">
        <v>6</v>
      </c>
      <c r="O347" s="2" t="s">
        <v>490</v>
      </c>
      <c r="P347" s="2" t="s">
        <v>596</v>
      </c>
      <c r="R347" s="4">
        <v>23.93079861573435</v>
      </c>
      <c r="S347" s="4">
        <v>26.4384305752511</v>
      </c>
      <c r="V347" s="4">
        <v>2.1140514760426332</v>
      </c>
      <c r="W347" s="4">
        <v>8.2864770757588833</v>
      </c>
      <c r="X347" s="4">
        <v>64.3968219418758</v>
      </c>
      <c r="Y347" s="4">
        <v>53.271371917338953</v>
      </c>
    </row>
    <row r="348" spans="1:25" x14ac:dyDescent="0.3">
      <c r="A348" s="2">
        <v>347</v>
      </c>
      <c r="B348" s="2" t="s">
        <v>564</v>
      </c>
      <c r="C348" s="2">
        <v>2883</v>
      </c>
      <c r="D348" s="2" t="s">
        <v>533</v>
      </c>
      <c r="H348" s="2">
        <v>39.25</v>
      </c>
      <c r="I348" s="4">
        <f t="shared" si="19"/>
        <v>-19.55</v>
      </c>
      <c r="J348" s="2" t="s">
        <v>120</v>
      </c>
      <c r="K348" s="2" t="s">
        <v>220</v>
      </c>
      <c r="L348" s="2" t="s">
        <v>229</v>
      </c>
      <c r="M348" s="2" t="s">
        <v>230</v>
      </c>
      <c r="N348" s="2">
        <v>6</v>
      </c>
      <c r="O348" s="2" t="s">
        <v>490</v>
      </c>
      <c r="P348" s="2" t="s">
        <v>596</v>
      </c>
      <c r="R348" s="4">
        <v>23.903538075021579</v>
      </c>
      <c r="S348" s="4">
        <v>23.777849748637301</v>
      </c>
      <c r="V348" s="4">
        <v>2.25022540541385</v>
      </c>
      <c r="W348" s="4">
        <v>11.374052576280389</v>
      </c>
      <c r="X348" s="4">
        <v>59.313554545881679</v>
      </c>
      <c r="Y348" s="4">
        <v>47.073085289228302</v>
      </c>
    </row>
    <row r="349" spans="1:25" x14ac:dyDescent="0.3">
      <c r="A349" s="2">
        <v>348</v>
      </c>
      <c r="B349" s="2" t="s">
        <v>565</v>
      </c>
      <c r="C349" s="2">
        <v>2884</v>
      </c>
      <c r="D349" s="2" t="s">
        <v>533</v>
      </c>
      <c r="H349" s="2">
        <v>40.5</v>
      </c>
      <c r="I349" s="4">
        <f t="shared" si="19"/>
        <v>-20.8</v>
      </c>
      <c r="J349" s="2" t="s">
        <v>120</v>
      </c>
      <c r="K349" s="2" t="s">
        <v>220</v>
      </c>
      <c r="L349" s="2" t="s">
        <v>229</v>
      </c>
      <c r="M349" s="2" t="s">
        <v>230</v>
      </c>
      <c r="N349" s="2">
        <v>6</v>
      </c>
      <c r="O349" s="2" t="s">
        <v>490</v>
      </c>
      <c r="P349" s="2" t="s">
        <v>596</v>
      </c>
      <c r="R349" s="4">
        <v>5.9506601164930686</v>
      </c>
      <c r="S349" s="4">
        <v>4.5295426920831199</v>
      </c>
      <c r="V349" s="4">
        <v>1.9184839315043161</v>
      </c>
      <c r="W349" s="4">
        <v>4.5102925799952871</v>
      </c>
      <c r="X349" s="4">
        <v>12.252486211811959</v>
      </c>
      <c r="Y349" s="4">
        <v>4.1329046610994098</v>
      </c>
    </row>
    <row r="350" spans="1:25" x14ac:dyDescent="0.3">
      <c r="A350" s="2">
        <v>349</v>
      </c>
      <c r="B350" s="2" t="s">
        <v>566</v>
      </c>
      <c r="C350" s="2">
        <v>2885</v>
      </c>
      <c r="D350" s="2" t="s">
        <v>533</v>
      </c>
      <c r="H350" s="2">
        <v>41.75</v>
      </c>
      <c r="I350" s="4">
        <f t="shared" si="19"/>
        <v>-22.05</v>
      </c>
      <c r="J350" s="2" t="s">
        <v>120</v>
      </c>
      <c r="K350" s="2" t="s">
        <v>220</v>
      </c>
      <c r="L350" s="2" t="s">
        <v>229</v>
      </c>
      <c r="M350" s="2" t="s">
        <v>230</v>
      </c>
      <c r="N350" s="2">
        <v>6</v>
      </c>
      <c r="O350" s="2" t="s">
        <v>490</v>
      </c>
      <c r="P350" s="2" t="s">
        <v>596</v>
      </c>
      <c r="R350" s="4">
        <v>31.59255405884965</v>
      </c>
      <c r="S350" s="4">
        <v>26.731631351394402</v>
      </c>
      <c r="V350" s="4">
        <v>2.3439984440014592</v>
      </c>
      <c r="W350" s="4">
        <v>31.075080826992561</v>
      </c>
      <c r="X350" s="4">
        <v>68.48350478609467</v>
      </c>
      <c r="Y350" s="4">
        <v>51.11952491246295</v>
      </c>
    </row>
    <row r="351" spans="1:25" x14ac:dyDescent="0.3">
      <c r="A351" s="2">
        <v>350</v>
      </c>
      <c r="B351" s="2" t="s">
        <v>567</v>
      </c>
      <c r="C351" s="2">
        <v>2886</v>
      </c>
      <c r="D351" s="2" t="s">
        <v>533</v>
      </c>
      <c r="H351" s="2">
        <v>42.25</v>
      </c>
      <c r="I351" s="4">
        <f t="shared" si="19"/>
        <v>-22.55</v>
      </c>
      <c r="J351" s="2" t="s">
        <v>120</v>
      </c>
      <c r="K351" s="2" t="s">
        <v>220</v>
      </c>
      <c r="L351" s="2" t="s">
        <v>229</v>
      </c>
      <c r="M351" s="2" t="s">
        <v>230</v>
      </c>
      <c r="N351" s="2">
        <v>6</v>
      </c>
      <c r="O351" s="2" t="s">
        <v>490</v>
      </c>
      <c r="P351" s="2" t="s">
        <v>596</v>
      </c>
      <c r="R351" s="4">
        <v>37.502388371488003</v>
      </c>
      <c r="S351" s="4">
        <v>27.896940614861599</v>
      </c>
      <c r="V351" s="4">
        <v>3.3894956565671408</v>
      </c>
      <c r="W351" s="4">
        <v>38.092546715020262</v>
      </c>
      <c r="X351" s="4">
        <v>75.020245350801972</v>
      </c>
      <c r="Y351" s="4">
        <v>55.513799684464253</v>
      </c>
    </row>
    <row r="352" spans="1:25" x14ac:dyDescent="0.3">
      <c r="A352" s="2">
        <v>351</v>
      </c>
      <c r="B352" s="2" t="s">
        <v>568</v>
      </c>
      <c r="C352" s="2">
        <v>2887</v>
      </c>
      <c r="D352" s="2" t="s">
        <v>533</v>
      </c>
      <c r="H352" s="2">
        <v>43.5</v>
      </c>
      <c r="I352" s="4">
        <f t="shared" si="19"/>
        <v>-23.8</v>
      </c>
      <c r="J352" s="2" t="s">
        <v>120</v>
      </c>
      <c r="K352" s="2" t="s">
        <v>220</v>
      </c>
      <c r="L352" s="2" t="s">
        <v>229</v>
      </c>
      <c r="M352" s="2" t="s">
        <v>230</v>
      </c>
      <c r="N352" s="2">
        <v>6</v>
      </c>
      <c r="O352" s="2" t="s">
        <v>490</v>
      </c>
      <c r="P352" s="2" t="s">
        <v>596</v>
      </c>
      <c r="R352" s="4">
        <v>23.88617696788879</v>
      </c>
      <c r="S352" s="4">
        <v>22.831414840035201</v>
      </c>
      <c r="V352" s="4">
        <v>2.6915667904509091</v>
      </c>
      <c r="W352" s="4">
        <v>15.2433859177393</v>
      </c>
      <c r="X352" s="4">
        <v>58.301645495310026</v>
      </c>
      <c r="Y352" s="4">
        <v>47.073085289228302</v>
      </c>
    </row>
    <row r="353" spans="1:25" x14ac:dyDescent="0.3">
      <c r="A353" s="2">
        <v>352</v>
      </c>
      <c r="B353" s="2" t="s">
        <v>569</v>
      </c>
      <c r="C353" s="2">
        <v>2888</v>
      </c>
      <c r="D353" s="2" t="s">
        <v>533</v>
      </c>
      <c r="H353" s="2">
        <v>44.75</v>
      </c>
      <c r="I353" s="4">
        <f t="shared" si="19"/>
        <v>-25.05</v>
      </c>
      <c r="J353" s="2" t="s">
        <v>120</v>
      </c>
      <c r="K353" s="2" t="s">
        <v>220</v>
      </c>
      <c r="L353" s="2" t="s">
        <v>229</v>
      </c>
      <c r="M353" s="2" t="s">
        <v>230</v>
      </c>
      <c r="N353" s="2">
        <v>6</v>
      </c>
      <c r="O353" s="2" t="s">
        <v>490</v>
      </c>
      <c r="P353" s="2" t="s">
        <v>596</v>
      </c>
      <c r="R353" s="4">
        <v>40.012685977195808</v>
      </c>
      <c r="S353" s="4">
        <v>30.326772424944298</v>
      </c>
      <c r="V353" s="4">
        <v>3.9759724854089198</v>
      </c>
      <c r="W353" s="4">
        <v>37.774722755697738</v>
      </c>
      <c r="X353" s="4">
        <v>81.949997216220808</v>
      </c>
      <c r="Y353" s="4">
        <v>60.285809789587603</v>
      </c>
    </row>
    <row r="354" spans="1:25" x14ac:dyDescent="0.3">
      <c r="A354" s="2">
        <v>353</v>
      </c>
      <c r="B354" s="2" t="s">
        <v>570</v>
      </c>
      <c r="C354" s="2">
        <v>2889</v>
      </c>
      <c r="D354" s="2" t="s">
        <v>533</v>
      </c>
      <c r="H354" s="2">
        <v>45.25</v>
      </c>
      <c r="I354" s="4">
        <f t="shared" si="19"/>
        <v>-25.55</v>
      </c>
      <c r="J354" s="2" t="s">
        <v>120</v>
      </c>
      <c r="K354" s="2" t="s">
        <v>220</v>
      </c>
      <c r="L354" s="2" t="s">
        <v>229</v>
      </c>
      <c r="M354" s="2" t="s">
        <v>230</v>
      </c>
      <c r="N354" s="2">
        <v>6</v>
      </c>
      <c r="O354" s="2" t="s">
        <v>490</v>
      </c>
      <c r="P354" s="2" t="s">
        <v>596</v>
      </c>
      <c r="R354" s="4">
        <v>33.152559665208557</v>
      </c>
      <c r="S354" s="4">
        <v>27.625112786486302</v>
      </c>
      <c r="V354" s="4">
        <v>3.2714024811055822</v>
      </c>
      <c r="W354" s="4">
        <v>28.973296804231651</v>
      </c>
      <c r="X354" s="4">
        <v>72.216776095395886</v>
      </c>
      <c r="Y354" s="4">
        <v>55.513799684464253</v>
      </c>
    </row>
    <row r="355" spans="1:25" x14ac:dyDescent="0.3">
      <c r="A355" s="2">
        <v>354</v>
      </c>
      <c r="B355" s="2" t="s">
        <v>571</v>
      </c>
      <c r="C355" s="2">
        <v>2890</v>
      </c>
      <c r="D355" s="2" t="s">
        <v>533</v>
      </c>
      <c r="H355" s="2">
        <v>46.5</v>
      </c>
      <c r="I355" s="4">
        <f t="shared" si="19"/>
        <v>-26.8</v>
      </c>
      <c r="J355" s="2" t="s">
        <v>120</v>
      </c>
      <c r="K355" s="2" t="s">
        <v>220</v>
      </c>
      <c r="L355" s="2" t="s">
        <v>229</v>
      </c>
      <c r="M355" s="2" t="s">
        <v>230</v>
      </c>
      <c r="N355" s="2">
        <v>6</v>
      </c>
      <c r="O355" s="2" t="s">
        <v>490</v>
      </c>
      <c r="P355" s="2" t="s">
        <v>596</v>
      </c>
      <c r="R355" s="4">
        <v>11.421376233149489</v>
      </c>
      <c r="S355" s="4">
        <v>10.708699848592699</v>
      </c>
      <c r="V355" s="4">
        <v>2.360909267642501</v>
      </c>
      <c r="W355" s="4">
        <v>6.8692022238058827</v>
      </c>
      <c r="X355" s="4">
        <v>27.61351910736316</v>
      </c>
      <c r="Y355" s="4">
        <v>4.4881724128724354</v>
      </c>
    </row>
    <row r="356" spans="1:25" x14ac:dyDescent="0.3">
      <c r="A356" s="2">
        <v>355</v>
      </c>
      <c r="B356" s="2" t="s">
        <v>572</v>
      </c>
      <c r="C356" s="2">
        <v>2892</v>
      </c>
      <c r="D356" s="2" t="s">
        <v>533</v>
      </c>
      <c r="H356" s="2">
        <v>48.5</v>
      </c>
      <c r="I356" s="4">
        <f t="shared" si="19"/>
        <v>-28.8</v>
      </c>
      <c r="J356" s="2" t="s">
        <v>120</v>
      </c>
      <c r="K356" s="2" t="s">
        <v>220</v>
      </c>
      <c r="L356" s="2" t="s">
        <v>229</v>
      </c>
      <c r="M356" s="2" t="s">
        <v>230</v>
      </c>
      <c r="N356" s="2">
        <v>6</v>
      </c>
      <c r="O356" s="2" t="s">
        <v>490</v>
      </c>
      <c r="P356" s="2" t="s">
        <v>596</v>
      </c>
      <c r="R356" s="4">
        <v>44.419393662549012</v>
      </c>
      <c r="S356" s="4">
        <v>31.283593650243901</v>
      </c>
      <c r="V356" s="4">
        <v>4.0625679435968216</v>
      </c>
      <c r="W356" s="4">
        <v>45.126353417713297</v>
      </c>
      <c r="X356" s="4">
        <v>86.197347619488653</v>
      </c>
      <c r="Y356" s="4">
        <v>62.823506285288502</v>
      </c>
    </row>
    <row r="357" spans="1:25" x14ac:dyDescent="0.3">
      <c r="A357" s="2">
        <v>356</v>
      </c>
      <c r="B357" s="2" t="s">
        <v>573</v>
      </c>
      <c r="C357" s="2">
        <v>2894</v>
      </c>
      <c r="D357" s="2" t="s">
        <v>533</v>
      </c>
      <c r="H357" s="2">
        <v>50.75</v>
      </c>
      <c r="I357" s="4">
        <f t="shared" si="19"/>
        <v>-31.05</v>
      </c>
      <c r="J357" s="2" t="s">
        <v>120</v>
      </c>
      <c r="K357" s="2" t="s">
        <v>220</v>
      </c>
      <c r="L357" s="2" t="s">
        <v>229</v>
      </c>
      <c r="M357" s="2" t="s">
        <v>230</v>
      </c>
      <c r="N357" s="2">
        <v>6</v>
      </c>
      <c r="O357" s="2" t="s">
        <v>490</v>
      </c>
      <c r="P357" s="2" t="s">
        <v>596</v>
      </c>
      <c r="R357" s="4">
        <v>41.887550250162668</v>
      </c>
      <c r="S357" s="4">
        <v>31.762866329990999</v>
      </c>
      <c r="V357" s="4">
        <v>3.590539664182224</v>
      </c>
      <c r="W357" s="4">
        <v>40.130298156967257</v>
      </c>
      <c r="X357" s="4">
        <v>85.704877966994687</v>
      </c>
      <c r="Y357" s="4">
        <v>62.823506285288502</v>
      </c>
    </row>
    <row r="358" spans="1:25" x14ac:dyDescent="0.3">
      <c r="A358" s="2">
        <v>357</v>
      </c>
      <c r="B358" s="2" t="s">
        <v>574</v>
      </c>
      <c r="C358" s="2">
        <v>2895</v>
      </c>
      <c r="D358" s="2" t="s">
        <v>533</v>
      </c>
      <c r="H358" s="2">
        <v>51.25</v>
      </c>
      <c r="I358" s="4">
        <f t="shared" si="19"/>
        <v>-31.55</v>
      </c>
      <c r="J358" s="2" t="s">
        <v>120</v>
      </c>
      <c r="K358" s="2" t="s">
        <v>220</v>
      </c>
      <c r="L358" s="2" t="s">
        <v>229</v>
      </c>
      <c r="M358" s="2" t="s">
        <v>230</v>
      </c>
      <c r="N358" s="2">
        <v>6</v>
      </c>
      <c r="O358" s="2" t="s">
        <v>490</v>
      </c>
      <c r="P358" s="2" t="s">
        <v>596</v>
      </c>
      <c r="R358" s="4">
        <v>49.862594993317678</v>
      </c>
      <c r="S358" s="4">
        <v>36.621935876389998</v>
      </c>
      <c r="V358" s="4">
        <v>2.9337062931808879</v>
      </c>
      <c r="W358" s="4">
        <v>49.823395415216481</v>
      </c>
      <c r="X358" s="4">
        <v>98.739910864729708</v>
      </c>
      <c r="Y358" s="4">
        <v>71.095708894201394</v>
      </c>
    </row>
    <row r="359" spans="1:25" x14ac:dyDescent="0.3">
      <c r="A359" s="2">
        <v>358</v>
      </c>
      <c r="B359" s="2" t="s">
        <v>575</v>
      </c>
      <c r="C359" s="2">
        <v>2896</v>
      </c>
      <c r="D359" s="2" t="s">
        <v>533</v>
      </c>
      <c r="H359" s="2">
        <v>52.25</v>
      </c>
      <c r="I359" s="4">
        <f t="shared" si="19"/>
        <v>-32.549999999999997</v>
      </c>
      <c r="J359" s="2" t="s">
        <v>120</v>
      </c>
      <c r="K359" s="2" t="s">
        <v>220</v>
      </c>
      <c r="L359" s="2" t="s">
        <v>229</v>
      </c>
      <c r="M359" s="2" t="s">
        <v>230</v>
      </c>
      <c r="N359" s="2">
        <v>6</v>
      </c>
      <c r="O359" s="2" t="s">
        <v>490</v>
      </c>
      <c r="P359" s="2" t="s">
        <v>596</v>
      </c>
      <c r="R359" s="4">
        <v>42.212243429240033</v>
      </c>
      <c r="S359" s="4">
        <v>31.272251835614998</v>
      </c>
      <c r="V359" s="4">
        <v>4.0068763810614847</v>
      </c>
      <c r="W359" s="4">
        <v>42.074718511882303</v>
      </c>
      <c r="X359" s="4">
        <v>84.695030684423116</v>
      </c>
      <c r="Y359" s="4">
        <v>62.823506285288502</v>
      </c>
    </row>
    <row r="360" spans="1:25" x14ac:dyDescent="0.3">
      <c r="A360" s="2">
        <v>359</v>
      </c>
      <c r="B360" s="2" t="s">
        <v>576</v>
      </c>
      <c r="C360" s="2">
        <v>2897</v>
      </c>
      <c r="D360" s="2" t="s">
        <v>533</v>
      </c>
      <c r="H360" s="2">
        <v>53.25</v>
      </c>
      <c r="I360" s="4">
        <f t="shared" si="19"/>
        <v>-33.549999999999997</v>
      </c>
      <c r="J360" s="2" t="s">
        <v>120</v>
      </c>
      <c r="K360" s="2" t="s">
        <v>220</v>
      </c>
      <c r="L360" s="2" t="s">
        <v>229</v>
      </c>
      <c r="M360" s="2" t="s">
        <v>230</v>
      </c>
      <c r="N360" s="2">
        <v>6</v>
      </c>
      <c r="O360" s="2" t="s">
        <v>490</v>
      </c>
      <c r="P360" s="2" t="s">
        <v>596</v>
      </c>
      <c r="R360" s="4">
        <v>49.894198712813633</v>
      </c>
      <c r="S360" s="4">
        <v>36.0098179198094</v>
      </c>
      <c r="V360" s="4">
        <v>4.5894774543020116</v>
      </c>
      <c r="W360" s="4">
        <v>50.252961315386493</v>
      </c>
      <c r="X360" s="4">
        <v>98.210284614057443</v>
      </c>
      <c r="Y360" s="4">
        <v>74.088441876471848</v>
      </c>
    </row>
    <row r="361" spans="1:25" x14ac:dyDescent="0.3">
      <c r="A361" s="2">
        <v>360</v>
      </c>
      <c r="B361" s="2" t="s">
        <v>577</v>
      </c>
      <c r="C361" s="2">
        <v>2897</v>
      </c>
      <c r="D361" s="2" t="s">
        <v>533</v>
      </c>
      <c r="H361" s="2">
        <v>53.75</v>
      </c>
      <c r="I361" s="4">
        <f t="shared" si="19"/>
        <v>-34.049999999999997</v>
      </c>
      <c r="J361" s="2" t="s">
        <v>120</v>
      </c>
      <c r="K361" s="2" t="s">
        <v>220</v>
      </c>
      <c r="L361" s="2" t="s">
        <v>229</v>
      </c>
      <c r="M361" s="2" t="s">
        <v>230</v>
      </c>
      <c r="N361" s="2">
        <v>6</v>
      </c>
      <c r="O361" s="2" t="s">
        <v>490</v>
      </c>
      <c r="P361" s="2" t="s">
        <v>596</v>
      </c>
      <c r="R361" s="4">
        <v>42.003271680883962</v>
      </c>
      <c r="S361" s="4">
        <v>30.3257011366881</v>
      </c>
      <c r="V361" s="4">
        <v>4.6774122071968396</v>
      </c>
      <c r="W361" s="4">
        <v>40.829055410569012</v>
      </c>
      <c r="X361" s="4">
        <v>83.532952143077082</v>
      </c>
      <c r="Y361" s="4">
        <v>60.285809789587603</v>
      </c>
    </row>
    <row r="362" spans="1:25" x14ac:dyDescent="0.3">
      <c r="A362" s="2">
        <v>361</v>
      </c>
      <c r="B362" s="2" t="s">
        <v>578</v>
      </c>
      <c r="C362" s="2">
        <v>2898</v>
      </c>
      <c r="D362" s="2" t="s">
        <v>533</v>
      </c>
      <c r="H362" s="2">
        <v>54.5</v>
      </c>
      <c r="I362" s="4">
        <f t="shared" si="19"/>
        <v>-34.799999999999997</v>
      </c>
      <c r="J362" s="2" t="s">
        <v>120</v>
      </c>
      <c r="K362" s="2" t="s">
        <v>220</v>
      </c>
      <c r="L362" s="2" t="s">
        <v>229</v>
      </c>
      <c r="M362" s="2" t="s">
        <v>230</v>
      </c>
      <c r="N362" s="2">
        <v>6</v>
      </c>
      <c r="O362" s="2" t="s">
        <v>490</v>
      </c>
      <c r="P362" s="2" t="s">
        <v>596</v>
      </c>
      <c r="R362" s="4">
        <v>20.056408083853459</v>
      </c>
      <c r="S362" s="4">
        <v>22.435696390171302</v>
      </c>
      <c r="V362" s="4">
        <v>2.4718845632581208</v>
      </c>
      <c r="W362" s="4">
        <v>8.6239644983082169</v>
      </c>
      <c r="X362" s="4">
        <v>55.69361274629361</v>
      </c>
      <c r="Y362" s="4">
        <v>4.3068769061790304</v>
      </c>
    </row>
    <row r="363" spans="1:25" x14ac:dyDescent="0.3">
      <c r="A363" s="2">
        <v>362</v>
      </c>
      <c r="B363" s="2" t="s">
        <v>579</v>
      </c>
      <c r="C363" s="2">
        <v>2899</v>
      </c>
      <c r="D363" s="2" t="s">
        <v>533</v>
      </c>
      <c r="H363" s="2">
        <v>55.5</v>
      </c>
      <c r="I363" s="4">
        <f t="shared" si="19"/>
        <v>-35.799999999999997</v>
      </c>
      <c r="J363" s="2" t="s">
        <v>120</v>
      </c>
      <c r="K363" s="2" t="s">
        <v>220</v>
      </c>
      <c r="L363" s="2" t="s">
        <v>229</v>
      </c>
      <c r="M363" s="2" t="s">
        <v>230</v>
      </c>
      <c r="N363" s="2">
        <v>6</v>
      </c>
      <c r="O363" s="2" t="s">
        <v>490</v>
      </c>
      <c r="P363" s="2" t="s">
        <v>596</v>
      </c>
      <c r="R363" s="4">
        <v>60.280410931598588</v>
      </c>
      <c r="S363" s="4">
        <v>34.593254107226102</v>
      </c>
      <c r="V363" s="4">
        <v>5.3152298036375756</v>
      </c>
      <c r="W363" s="4">
        <v>62.615206927496111</v>
      </c>
      <c r="X363" s="4">
        <v>103.6298040743407</v>
      </c>
      <c r="Y363" s="4">
        <v>74.088441876471848</v>
      </c>
    </row>
    <row r="364" spans="1:25" x14ac:dyDescent="0.3">
      <c r="A364" s="2">
        <v>363</v>
      </c>
      <c r="B364" s="2" t="s">
        <v>580</v>
      </c>
      <c r="C364" s="2">
        <v>2900</v>
      </c>
      <c r="D364" s="2" t="s">
        <v>533</v>
      </c>
      <c r="H364" s="2">
        <v>56.25</v>
      </c>
      <c r="I364" s="4">
        <f t="shared" si="19"/>
        <v>-36.549999999999997</v>
      </c>
      <c r="J364" s="2" t="s">
        <v>120</v>
      </c>
      <c r="K364" s="2" t="s">
        <v>220</v>
      </c>
      <c r="L364" s="2" t="s">
        <v>229</v>
      </c>
      <c r="M364" s="2" t="s">
        <v>230</v>
      </c>
      <c r="N364" s="2">
        <v>6</v>
      </c>
      <c r="O364" s="2" t="s">
        <v>490</v>
      </c>
      <c r="P364" s="2" t="s">
        <v>596</v>
      </c>
      <c r="R364" s="4">
        <v>23.632460955824239</v>
      </c>
      <c r="S364" s="4">
        <v>22.407905275191801</v>
      </c>
      <c r="V364" s="4">
        <v>3.1881586176057399</v>
      </c>
      <c r="W364" s="4">
        <v>15.909126789141711</v>
      </c>
      <c r="X364" s="4">
        <v>56.476801452919787</v>
      </c>
      <c r="Y364" s="4">
        <v>35.271437232178947</v>
      </c>
    </row>
    <row r="365" spans="1:25" x14ac:dyDescent="0.3">
      <c r="A365" s="2">
        <v>364</v>
      </c>
      <c r="B365" s="2" t="s">
        <v>581</v>
      </c>
      <c r="C365" s="2">
        <v>2900</v>
      </c>
      <c r="D365" s="2" t="s">
        <v>533</v>
      </c>
      <c r="H365" s="2">
        <v>56.5</v>
      </c>
      <c r="I365" s="4">
        <f t="shared" si="19"/>
        <v>-36.799999999999997</v>
      </c>
      <c r="J365" s="2" t="s">
        <v>120</v>
      </c>
      <c r="K365" s="2" t="s">
        <v>220</v>
      </c>
      <c r="L365" s="2" t="s">
        <v>229</v>
      </c>
      <c r="M365" s="2" t="s">
        <v>230</v>
      </c>
      <c r="N365" s="2">
        <v>6</v>
      </c>
      <c r="O365" s="2" t="s">
        <v>490</v>
      </c>
      <c r="P365" s="2" t="s">
        <v>596</v>
      </c>
      <c r="R365" s="4">
        <v>24.33494354534368</v>
      </c>
      <c r="S365" s="4">
        <v>30.270036767962299</v>
      </c>
      <c r="V365" s="4">
        <v>2.3268539120101268</v>
      </c>
      <c r="W365" s="4">
        <v>8.7694014946218815</v>
      </c>
      <c r="X365" s="4">
        <v>70.478403124505817</v>
      </c>
      <c r="Y365" s="4">
        <v>3.9659598613629852</v>
      </c>
    </row>
    <row r="366" spans="1:25" x14ac:dyDescent="0.3">
      <c r="A366" s="2">
        <v>365</v>
      </c>
      <c r="B366" s="2" t="s">
        <v>582</v>
      </c>
      <c r="C366" s="2">
        <v>2900</v>
      </c>
      <c r="D366" s="2" t="s">
        <v>533</v>
      </c>
      <c r="H366" s="2">
        <v>56.75</v>
      </c>
      <c r="I366" s="4">
        <f t="shared" si="19"/>
        <v>-37.049999999999997</v>
      </c>
      <c r="J366" s="2" t="s">
        <v>120</v>
      </c>
      <c r="K366" s="2" t="s">
        <v>220</v>
      </c>
      <c r="L366" s="2" t="s">
        <v>233</v>
      </c>
      <c r="M366" s="2" t="s">
        <v>234</v>
      </c>
      <c r="N366" s="2">
        <v>4</v>
      </c>
      <c r="O366" s="2" t="s">
        <v>530</v>
      </c>
      <c r="P366" s="2" t="s">
        <v>596</v>
      </c>
      <c r="R366" s="4">
        <v>110.2540849938044</v>
      </c>
      <c r="S366" s="4">
        <v>50.714048959419699</v>
      </c>
      <c r="V366" s="4">
        <v>49.407089369372123</v>
      </c>
      <c r="W366" s="4">
        <v>109.05497984710181</v>
      </c>
      <c r="X366" s="4">
        <v>175.45280536413949</v>
      </c>
      <c r="Y366" s="4">
        <v>116.60797642553101</v>
      </c>
    </row>
    <row r="367" spans="1:25" x14ac:dyDescent="0.3">
      <c r="A367" s="2">
        <v>366</v>
      </c>
      <c r="B367" s="2" t="s">
        <v>583</v>
      </c>
      <c r="C367" s="2">
        <v>2902</v>
      </c>
      <c r="D367" s="2" t="s">
        <v>533</v>
      </c>
      <c r="H367" s="2">
        <v>58.75</v>
      </c>
      <c r="I367" s="4">
        <f t="shared" si="19"/>
        <v>-39.049999999999997</v>
      </c>
      <c r="J367" s="2" t="s">
        <v>120</v>
      </c>
      <c r="K367" s="2" t="s">
        <v>220</v>
      </c>
      <c r="L367" s="2" t="s">
        <v>233</v>
      </c>
      <c r="M367" s="2" t="s">
        <v>234</v>
      </c>
      <c r="N367" s="2">
        <v>4</v>
      </c>
      <c r="O367" s="2" t="s">
        <v>530</v>
      </c>
      <c r="P367" s="2" t="s">
        <v>596</v>
      </c>
      <c r="R367" s="4">
        <v>101.3305171730111</v>
      </c>
      <c r="S367" s="4">
        <v>56.872817892826198</v>
      </c>
      <c r="V367" s="4">
        <v>5.8993932363785513</v>
      </c>
      <c r="W367" s="4">
        <v>103.5843867137597</v>
      </c>
      <c r="X367" s="4">
        <v>172.24240206164581</v>
      </c>
      <c r="Y367" s="4">
        <v>116.60797642553101</v>
      </c>
    </row>
    <row r="368" spans="1:25" x14ac:dyDescent="0.3">
      <c r="A368" s="2">
        <v>367</v>
      </c>
      <c r="B368" s="2" t="s">
        <v>584</v>
      </c>
      <c r="C368" s="2">
        <v>2903</v>
      </c>
      <c r="D368" s="2" t="s">
        <v>533</v>
      </c>
      <c r="H368" s="2">
        <v>59.75</v>
      </c>
      <c r="I368" s="4">
        <f t="shared" si="19"/>
        <v>-40.049999999999997</v>
      </c>
      <c r="J368" s="2" t="s">
        <v>120</v>
      </c>
      <c r="K368" s="2" t="s">
        <v>220</v>
      </c>
      <c r="L368" s="2" t="s">
        <v>233</v>
      </c>
      <c r="M368" s="2" t="s">
        <v>234</v>
      </c>
      <c r="N368" s="2">
        <v>4</v>
      </c>
      <c r="O368" s="2" t="s">
        <v>530</v>
      </c>
      <c r="P368" s="2" t="s">
        <v>596</v>
      </c>
      <c r="R368" s="4">
        <v>98.013434571276136</v>
      </c>
      <c r="S368" s="4">
        <v>48.719989109176197</v>
      </c>
      <c r="V368" s="4">
        <v>24.821105377095812</v>
      </c>
      <c r="W368" s="4">
        <v>97.547939451980099</v>
      </c>
      <c r="X368" s="4">
        <v>160.80828106582129</v>
      </c>
      <c r="Y368" s="4">
        <v>107.3777040980505</v>
      </c>
    </row>
    <row r="369" spans="1:25" x14ac:dyDescent="0.3">
      <c r="A369" s="2">
        <v>368</v>
      </c>
      <c r="B369" s="2" t="s">
        <v>585</v>
      </c>
      <c r="C369" s="2">
        <v>2904</v>
      </c>
      <c r="D369" s="2" t="s">
        <v>533</v>
      </c>
      <c r="H369" s="2">
        <v>60.25</v>
      </c>
      <c r="I369" s="4">
        <f t="shared" si="19"/>
        <v>-40.549999999999997</v>
      </c>
      <c r="J369" s="2" t="s">
        <v>120</v>
      </c>
      <c r="K369" s="2" t="s">
        <v>220</v>
      </c>
      <c r="L369" s="2" t="s">
        <v>233</v>
      </c>
      <c r="M369" s="2" t="s">
        <v>234</v>
      </c>
      <c r="N369" s="2">
        <v>4</v>
      </c>
      <c r="O369" s="2" t="s">
        <v>530</v>
      </c>
      <c r="P369" s="2" t="s">
        <v>596</v>
      </c>
      <c r="R369" s="4">
        <v>85.523545745333095</v>
      </c>
      <c r="S369" s="4">
        <v>47.114732852999403</v>
      </c>
      <c r="V369" s="4">
        <v>16.68817623406062</v>
      </c>
      <c r="W369" s="4">
        <v>85.481200457658815</v>
      </c>
      <c r="X369" s="4">
        <v>147.0255113866946</v>
      </c>
      <c r="Y369" s="4">
        <v>103.040282653144</v>
      </c>
    </row>
    <row r="370" spans="1:25" x14ac:dyDescent="0.3">
      <c r="A370" s="2">
        <v>369</v>
      </c>
      <c r="B370" s="2" t="s">
        <v>586</v>
      </c>
      <c r="C370" s="2">
        <v>2905</v>
      </c>
      <c r="D370" s="2" t="s">
        <v>533</v>
      </c>
      <c r="H370" s="2">
        <v>61.75</v>
      </c>
      <c r="I370" s="4">
        <f t="shared" si="19"/>
        <v>-42.05</v>
      </c>
      <c r="J370" s="2" t="s">
        <v>120</v>
      </c>
      <c r="K370" s="2" t="s">
        <v>220</v>
      </c>
      <c r="L370" s="2" t="s">
        <v>233</v>
      </c>
      <c r="M370" s="2" t="s">
        <v>234</v>
      </c>
      <c r="N370" s="2">
        <v>4</v>
      </c>
      <c r="O370" s="2" t="s">
        <v>530</v>
      </c>
      <c r="P370" s="2" t="s">
        <v>596</v>
      </c>
      <c r="R370" s="4">
        <v>81.561425870438768</v>
      </c>
      <c r="S370" s="4">
        <v>48.166783200252098</v>
      </c>
      <c r="V370" s="4">
        <v>10.71376578248238</v>
      </c>
      <c r="W370" s="4">
        <v>82.490331375095494</v>
      </c>
      <c r="X370" s="4">
        <v>144.4885270741637</v>
      </c>
      <c r="Y370" s="4">
        <v>103.040282653144</v>
      </c>
    </row>
    <row r="371" spans="1:25" x14ac:dyDescent="0.3">
      <c r="A371" s="2">
        <v>370</v>
      </c>
      <c r="B371" s="2" t="s">
        <v>587</v>
      </c>
      <c r="C371" s="2">
        <v>2906</v>
      </c>
      <c r="D371" s="2" t="s">
        <v>533</v>
      </c>
      <c r="H371" s="2">
        <v>62.25</v>
      </c>
      <c r="I371" s="4">
        <f t="shared" si="19"/>
        <v>-42.55</v>
      </c>
      <c r="J371" s="2" t="s">
        <v>120</v>
      </c>
      <c r="K371" s="2" t="s">
        <v>220</v>
      </c>
      <c r="L371" s="2" t="s">
        <v>233</v>
      </c>
      <c r="M371" s="2" t="s">
        <v>234</v>
      </c>
      <c r="N371" s="2">
        <v>4</v>
      </c>
      <c r="O371" s="2" t="s">
        <v>530</v>
      </c>
      <c r="P371" s="2" t="s">
        <v>596</v>
      </c>
      <c r="R371" s="4">
        <v>83.950151294186227</v>
      </c>
      <c r="S371" s="4">
        <v>49.134482458844801</v>
      </c>
      <c r="V371" s="4">
        <v>5.9535650381640233</v>
      </c>
      <c r="W371" s="4">
        <v>87.21426051964734</v>
      </c>
      <c r="X371" s="4">
        <v>145.8524670342531</v>
      </c>
      <c r="Y371" s="4">
        <v>103.040282653144</v>
      </c>
    </row>
    <row r="372" spans="1:25" x14ac:dyDescent="0.3">
      <c r="A372" s="2">
        <v>371</v>
      </c>
      <c r="B372" s="2" t="s">
        <v>588</v>
      </c>
      <c r="C372" s="2">
        <v>2908</v>
      </c>
      <c r="D372" s="2" t="s">
        <v>533</v>
      </c>
      <c r="H372" s="2">
        <v>64.25</v>
      </c>
      <c r="I372" s="4">
        <f t="shared" si="19"/>
        <v>-44.55</v>
      </c>
      <c r="J372" s="2" t="s">
        <v>120</v>
      </c>
      <c r="K372" s="2" t="s">
        <v>220</v>
      </c>
      <c r="L372" s="2" t="s">
        <v>233</v>
      </c>
      <c r="M372" s="2" t="s">
        <v>589</v>
      </c>
      <c r="N372" s="2">
        <v>3.9</v>
      </c>
      <c r="O372" s="2" t="s">
        <v>530</v>
      </c>
      <c r="P372" s="2" t="s">
        <v>596</v>
      </c>
      <c r="R372" s="4">
        <v>55.181688002098632</v>
      </c>
      <c r="S372" s="4">
        <v>34.563964533805802</v>
      </c>
      <c r="V372" s="4">
        <v>7.1854249286373282</v>
      </c>
      <c r="W372" s="4">
        <v>54.015439539271227</v>
      </c>
      <c r="X372" s="4">
        <v>101.43096799591321</v>
      </c>
      <c r="Y372" s="4">
        <v>71.095708894201394</v>
      </c>
    </row>
    <row r="373" spans="1:25" x14ac:dyDescent="0.3">
      <c r="A373" s="2">
        <v>372</v>
      </c>
      <c r="B373" s="2" t="s">
        <v>590</v>
      </c>
      <c r="C373" s="2">
        <v>2909</v>
      </c>
      <c r="D373" s="2" t="s">
        <v>533</v>
      </c>
      <c r="H373" s="2">
        <v>65.75</v>
      </c>
      <c r="I373" s="4">
        <f t="shared" si="19"/>
        <v>-46.05</v>
      </c>
      <c r="J373" s="2" t="s">
        <v>120</v>
      </c>
      <c r="K373" s="2" t="s">
        <v>220</v>
      </c>
      <c r="L373" s="2" t="s">
        <v>233</v>
      </c>
      <c r="M373" s="2" t="s">
        <v>589</v>
      </c>
      <c r="N373" s="2">
        <v>3.9</v>
      </c>
      <c r="O373" s="2" t="s">
        <v>530</v>
      </c>
      <c r="P373" s="2" t="s">
        <v>596</v>
      </c>
      <c r="R373" s="4">
        <v>45.842925767764669</v>
      </c>
      <c r="S373" s="4">
        <v>32.451110788495399</v>
      </c>
      <c r="V373" s="4">
        <v>4.5041292798288364</v>
      </c>
      <c r="W373" s="4">
        <v>43.590158363329991</v>
      </c>
      <c r="X373" s="4">
        <v>90.155241736964172</v>
      </c>
      <c r="Y373" s="4">
        <v>62.823506285288502</v>
      </c>
    </row>
    <row r="374" spans="1:25" x14ac:dyDescent="0.3">
      <c r="A374" s="2">
        <v>373</v>
      </c>
      <c r="B374" s="2" t="s">
        <v>597</v>
      </c>
      <c r="D374" s="2" t="s">
        <v>598</v>
      </c>
      <c r="F374" s="2">
        <v>5.9</v>
      </c>
      <c r="G374" s="2">
        <v>6</v>
      </c>
      <c r="H374" s="2">
        <v>5.95</v>
      </c>
      <c r="I374" s="2">
        <v>1.3899999999999997</v>
      </c>
      <c r="J374" s="2" t="s">
        <v>488</v>
      </c>
      <c r="K374" s="2" t="s">
        <v>121</v>
      </c>
      <c r="L374" s="2" t="s">
        <v>97</v>
      </c>
      <c r="M374" s="2" t="s">
        <v>121</v>
      </c>
      <c r="N374" s="2">
        <v>24</v>
      </c>
      <c r="O374" s="2" t="s">
        <v>503</v>
      </c>
      <c r="P374" s="2" t="s">
        <v>739</v>
      </c>
      <c r="R374" s="2">
        <v>203.4</v>
      </c>
      <c r="S374" s="2">
        <v>119.4</v>
      </c>
      <c r="T374" s="2">
        <v>0.3</v>
      </c>
      <c r="U374" s="2">
        <v>-0.3</v>
      </c>
      <c r="V374" s="2">
        <v>37.4</v>
      </c>
      <c r="W374" s="2">
        <v>201</v>
      </c>
      <c r="X374" s="2">
        <v>359.7</v>
      </c>
      <c r="Y374" s="2">
        <v>244.9</v>
      </c>
    </row>
    <row r="375" spans="1:25" x14ac:dyDescent="0.3">
      <c r="A375" s="2">
        <v>374</v>
      </c>
      <c r="B375" s="2" t="s">
        <v>599</v>
      </c>
      <c r="D375" s="2" t="s">
        <v>598</v>
      </c>
      <c r="F375" s="2">
        <v>5.5</v>
      </c>
      <c r="G375" s="2">
        <v>5.7</v>
      </c>
      <c r="H375" s="2">
        <v>5.6</v>
      </c>
      <c r="I375" s="2">
        <v>1.7400000000000002</v>
      </c>
      <c r="J375" s="2" t="s">
        <v>488</v>
      </c>
      <c r="K375" s="2" t="s">
        <v>121</v>
      </c>
      <c r="L375" s="2" t="s">
        <v>97</v>
      </c>
      <c r="M375" s="2" t="s">
        <v>121</v>
      </c>
      <c r="N375" s="2">
        <v>24</v>
      </c>
      <c r="O375" s="2" t="s">
        <v>503</v>
      </c>
      <c r="P375" s="2" t="s">
        <v>739</v>
      </c>
      <c r="R375" s="2">
        <v>213.9</v>
      </c>
      <c r="S375" s="2">
        <v>111.7</v>
      </c>
      <c r="T375" s="2">
        <v>0.3</v>
      </c>
      <c r="U375" s="2">
        <v>0</v>
      </c>
      <c r="V375" s="2">
        <v>68.900000000000006</v>
      </c>
      <c r="W375" s="2">
        <v>207.6</v>
      </c>
      <c r="X375" s="2">
        <v>361</v>
      </c>
      <c r="Y375" s="2">
        <v>235</v>
      </c>
    </row>
    <row r="376" spans="1:25" x14ac:dyDescent="0.3">
      <c r="A376" s="2">
        <v>375</v>
      </c>
      <c r="B376" s="2" t="s">
        <v>600</v>
      </c>
      <c r="C376" s="2">
        <v>5099</v>
      </c>
      <c r="D376" s="2" t="s">
        <v>598</v>
      </c>
      <c r="F376" s="2">
        <v>8.5</v>
      </c>
      <c r="G376" s="2">
        <v>8.6999999999999993</v>
      </c>
      <c r="H376" s="2">
        <v>8.6</v>
      </c>
      <c r="I376" s="2">
        <v>-1.2599999999999998</v>
      </c>
      <c r="J376" s="2" t="s">
        <v>488</v>
      </c>
      <c r="K376" s="2" t="s">
        <v>121</v>
      </c>
      <c r="L376" s="2" t="s">
        <v>97</v>
      </c>
      <c r="M376" s="2" t="s">
        <v>125</v>
      </c>
      <c r="N376" s="2">
        <v>23</v>
      </c>
      <c r="O376" s="2" t="s">
        <v>503</v>
      </c>
      <c r="P376" s="2" t="s">
        <v>739</v>
      </c>
      <c r="R376" s="2">
        <v>229.8</v>
      </c>
      <c r="S376" s="2">
        <v>101.2</v>
      </c>
      <c r="T376" s="2">
        <v>0.5</v>
      </c>
      <c r="U376" s="2">
        <v>0.4</v>
      </c>
      <c r="V376" s="2">
        <v>116.7</v>
      </c>
      <c r="W376" s="2">
        <v>219.1</v>
      </c>
      <c r="X376" s="2">
        <v>365.1</v>
      </c>
      <c r="Y376" s="2">
        <v>235</v>
      </c>
    </row>
    <row r="377" spans="1:25" x14ac:dyDescent="0.3">
      <c r="A377" s="2">
        <v>376</v>
      </c>
      <c r="B377" s="2" t="s">
        <v>601</v>
      </c>
      <c r="D377" s="2" t="s">
        <v>598</v>
      </c>
      <c r="F377" s="2">
        <v>6.5</v>
      </c>
      <c r="G377" s="2">
        <v>6.6</v>
      </c>
      <c r="H377" s="2">
        <v>6.55</v>
      </c>
      <c r="I377" s="2">
        <v>0.79</v>
      </c>
      <c r="J377" s="2" t="s">
        <v>488</v>
      </c>
      <c r="K377" s="2" t="s">
        <v>121</v>
      </c>
      <c r="L377" s="2" t="s">
        <v>97</v>
      </c>
      <c r="M377" s="2" t="s">
        <v>125</v>
      </c>
      <c r="N377" s="2">
        <v>23</v>
      </c>
      <c r="O377" s="2" t="s">
        <v>503</v>
      </c>
      <c r="P377" s="2" t="s">
        <v>739</v>
      </c>
      <c r="R377" s="2">
        <v>227.6</v>
      </c>
      <c r="S377" s="2">
        <v>106.3</v>
      </c>
      <c r="T377" s="2">
        <v>0.2</v>
      </c>
      <c r="U377" s="2">
        <v>0.3</v>
      </c>
      <c r="V377" s="2">
        <v>107</v>
      </c>
      <c r="W377" s="2">
        <v>222.1</v>
      </c>
      <c r="X377" s="2">
        <v>365.5</v>
      </c>
      <c r="Y377" s="2">
        <v>244.9</v>
      </c>
    </row>
    <row r="378" spans="1:25" x14ac:dyDescent="0.3">
      <c r="A378" s="2">
        <v>377</v>
      </c>
      <c r="B378" s="2" t="s">
        <v>602</v>
      </c>
      <c r="D378" s="2" t="s">
        <v>603</v>
      </c>
      <c r="I378" s="2">
        <v>10.71</v>
      </c>
      <c r="J378" s="2" t="s">
        <v>488</v>
      </c>
      <c r="K378" s="2" t="s">
        <v>121</v>
      </c>
      <c r="L378" s="2" t="s">
        <v>97</v>
      </c>
      <c r="M378" s="2" t="s">
        <v>121</v>
      </c>
      <c r="N378" s="2">
        <v>24</v>
      </c>
      <c r="O378" s="2" t="s">
        <v>503</v>
      </c>
      <c r="P378" s="2" t="s">
        <v>739</v>
      </c>
      <c r="R378" s="2">
        <v>129.1</v>
      </c>
      <c r="S378" s="2">
        <v>77.900000000000006</v>
      </c>
      <c r="T378" s="2">
        <v>0.3</v>
      </c>
      <c r="U378" s="2">
        <v>-0.4</v>
      </c>
      <c r="V378" s="2">
        <v>15.8</v>
      </c>
      <c r="W378" s="2">
        <v>128.1</v>
      </c>
      <c r="X378" s="2">
        <v>231.5</v>
      </c>
      <c r="Y378" s="2">
        <v>162.19999999999999</v>
      </c>
    </row>
    <row r="379" spans="1:25" x14ac:dyDescent="0.3">
      <c r="A379" s="2">
        <v>378</v>
      </c>
      <c r="B379" s="2" t="s">
        <v>604</v>
      </c>
      <c r="D379" s="2" t="s">
        <v>605</v>
      </c>
      <c r="F379" s="2">
        <v>6.6</v>
      </c>
      <c r="G379" s="2">
        <v>7</v>
      </c>
      <c r="H379" s="2">
        <v>6.8</v>
      </c>
      <c r="I379" s="2">
        <v>1.2000000000000002</v>
      </c>
      <c r="J379" s="2" t="s">
        <v>488</v>
      </c>
      <c r="K379" s="2" t="s">
        <v>121</v>
      </c>
      <c r="L379" s="2" t="s">
        <v>97</v>
      </c>
      <c r="M379" s="2" t="s">
        <v>125</v>
      </c>
      <c r="N379" s="2">
        <v>23</v>
      </c>
      <c r="O379" s="2" t="s">
        <v>503</v>
      </c>
      <c r="P379" s="2" t="s">
        <v>739</v>
      </c>
      <c r="R379" s="2">
        <v>234.6</v>
      </c>
      <c r="S379" s="2">
        <v>95.4</v>
      </c>
      <c r="T379" s="2">
        <v>0.5</v>
      </c>
      <c r="U379" s="2">
        <v>0.8</v>
      </c>
      <c r="V379" s="2">
        <v>127.8</v>
      </c>
      <c r="W379" s="2">
        <v>224.1</v>
      </c>
      <c r="X379" s="2">
        <v>361.4</v>
      </c>
      <c r="Y379" s="2">
        <v>235</v>
      </c>
    </row>
    <row r="380" spans="1:25" x14ac:dyDescent="0.3">
      <c r="A380" s="2">
        <v>379</v>
      </c>
      <c r="B380" s="2" t="s">
        <v>606</v>
      </c>
      <c r="D380" s="2" t="s">
        <v>605</v>
      </c>
      <c r="F380" s="2">
        <v>6.3</v>
      </c>
      <c r="G380" s="2">
        <v>6.6</v>
      </c>
      <c r="H380" s="2">
        <v>6.4499999999999993</v>
      </c>
      <c r="I380" s="2">
        <v>1.5500000000000007</v>
      </c>
      <c r="J380" s="2" t="s">
        <v>488</v>
      </c>
      <c r="K380" s="2" t="s">
        <v>121</v>
      </c>
      <c r="L380" s="2" t="s">
        <v>97</v>
      </c>
      <c r="M380" s="2" t="s">
        <v>125</v>
      </c>
      <c r="N380" s="2">
        <v>23</v>
      </c>
      <c r="O380" s="2" t="s">
        <v>503</v>
      </c>
      <c r="P380" s="2" t="s">
        <v>739</v>
      </c>
      <c r="R380" s="2">
        <v>231.4</v>
      </c>
      <c r="S380" s="2">
        <v>91.3</v>
      </c>
      <c r="T380" s="2">
        <v>0.6</v>
      </c>
      <c r="U380" s="2">
        <v>0.5</v>
      </c>
      <c r="V380" s="2">
        <v>127.8</v>
      </c>
      <c r="W380" s="2">
        <v>220.7</v>
      </c>
      <c r="X380" s="2">
        <v>354.9</v>
      </c>
      <c r="Y380" s="2">
        <v>225.5</v>
      </c>
    </row>
    <row r="381" spans="1:25" x14ac:dyDescent="0.3">
      <c r="A381" s="2">
        <v>380</v>
      </c>
      <c r="B381" s="2" t="s">
        <v>607</v>
      </c>
      <c r="D381" s="2" t="s">
        <v>605</v>
      </c>
      <c r="F381" s="2">
        <v>6.1</v>
      </c>
      <c r="G381" s="2">
        <v>6.3</v>
      </c>
      <c r="H381" s="2">
        <v>6.1999999999999993</v>
      </c>
      <c r="I381" s="2">
        <v>1.8000000000000007</v>
      </c>
      <c r="J381" s="2" t="s">
        <v>488</v>
      </c>
      <c r="K381" s="2" t="s">
        <v>121</v>
      </c>
      <c r="L381" s="2" t="s">
        <v>97</v>
      </c>
      <c r="M381" s="2" t="s">
        <v>121</v>
      </c>
      <c r="N381" s="2">
        <v>24</v>
      </c>
      <c r="O381" s="2" t="s">
        <v>503</v>
      </c>
      <c r="P381" s="2" t="s">
        <v>739</v>
      </c>
      <c r="R381" s="2">
        <v>214.9</v>
      </c>
      <c r="S381" s="2">
        <v>113.6</v>
      </c>
      <c r="T381" s="2">
        <v>0.4</v>
      </c>
      <c r="U381" s="2">
        <v>0</v>
      </c>
      <c r="V381" s="2">
        <v>67.400000000000006</v>
      </c>
      <c r="W381" s="2">
        <v>207.5</v>
      </c>
      <c r="X381" s="2">
        <v>366.4</v>
      </c>
      <c r="Y381" s="2">
        <v>244.9</v>
      </c>
    </row>
    <row r="382" spans="1:25" x14ac:dyDescent="0.3">
      <c r="A382" s="2">
        <v>381</v>
      </c>
      <c r="B382" s="2" t="s">
        <v>608</v>
      </c>
      <c r="D382" s="2" t="s">
        <v>605</v>
      </c>
      <c r="F382" s="2">
        <v>5.7</v>
      </c>
      <c r="G382" s="2">
        <v>6.1</v>
      </c>
      <c r="H382" s="2">
        <v>5.9</v>
      </c>
      <c r="I382" s="2">
        <v>2.0999999999999996</v>
      </c>
      <c r="J382" s="2" t="s">
        <v>488</v>
      </c>
      <c r="K382" s="2" t="s">
        <v>121</v>
      </c>
      <c r="L382" s="2" t="s">
        <v>97</v>
      </c>
      <c r="M382" s="2" t="s">
        <v>121</v>
      </c>
      <c r="N382" s="2">
        <v>24</v>
      </c>
      <c r="O382" s="2" t="s">
        <v>503</v>
      </c>
      <c r="P382" s="2" t="s">
        <v>739</v>
      </c>
      <c r="R382" s="2">
        <v>210.1</v>
      </c>
      <c r="S382" s="2">
        <v>120.7</v>
      </c>
      <c r="T382" s="2">
        <v>0.4</v>
      </c>
      <c r="U382" s="2">
        <v>-0.2</v>
      </c>
      <c r="V382" s="2">
        <v>51</v>
      </c>
      <c r="W382" s="2">
        <v>204.2</v>
      </c>
      <c r="X382" s="2">
        <v>371.6</v>
      </c>
      <c r="Y382" s="2">
        <v>255.2</v>
      </c>
    </row>
    <row r="383" spans="1:25" x14ac:dyDescent="0.3">
      <c r="A383" s="2">
        <v>382</v>
      </c>
      <c r="B383" s="2" t="s">
        <v>609</v>
      </c>
      <c r="D383" s="2" t="s">
        <v>605</v>
      </c>
      <c r="F383" s="2">
        <v>3.8</v>
      </c>
      <c r="G383" s="2">
        <v>4.7</v>
      </c>
      <c r="H383" s="2">
        <v>4.25</v>
      </c>
      <c r="I383" s="2">
        <v>3.75</v>
      </c>
      <c r="J383" s="2" t="s">
        <v>488</v>
      </c>
      <c r="K383" s="2" t="s">
        <v>121</v>
      </c>
      <c r="L383" s="2" t="s">
        <v>97</v>
      </c>
      <c r="M383" s="2" t="s">
        <v>121</v>
      </c>
      <c r="N383" s="2">
        <v>24</v>
      </c>
      <c r="O383" s="2" t="s">
        <v>503</v>
      </c>
      <c r="P383" s="2" t="s">
        <v>739</v>
      </c>
      <c r="R383" s="2">
        <v>167.3</v>
      </c>
      <c r="S383" s="2">
        <v>87.9</v>
      </c>
      <c r="T383" s="2">
        <v>0</v>
      </c>
      <c r="U383" s="2">
        <v>-0.2</v>
      </c>
      <c r="V383" s="2">
        <v>27.9</v>
      </c>
      <c r="W383" s="2">
        <v>168.7</v>
      </c>
      <c r="X383" s="2">
        <v>278.7</v>
      </c>
      <c r="Y383" s="2">
        <v>191.26</v>
      </c>
    </row>
    <row r="384" spans="1:25" x14ac:dyDescent="0.3">
      <c r="A384" s="2">
        <v>383</v>
      </c>
      <c r="B384" s="2" t="s">
        <v>610</v>
      </c>
      <c r="D384" s="2" t="s">
        <v>605</v>
      </c>
      <c r="F384" s="2">
        <v>1.7</v>
      </c>
      <c r="G384" s="2">
        <v>3.8</v>
      </c>
      <c r="H384" s="2">
        <v>2.75</v>
      </c>
      <c r="I384" s="2">
        <v>5.25</v>
      </c>
      <c r="J384" s="2" t="s">
        <v>488</v>
      </c>
      <c r="K384" s="2" t="s">
        <v>121</v>
      </c>
      <c r="L384" s="2" t="s">
        <v>97</v>
      </c>
      <c r="M384" s="2" t="s">
        <v>121</v>
      </c>
      <c r="N384" s="2">
        <v>24</v>
      </c>
      <c r="O384" s="2" t="s">
        <v>503</v>
      </c>
      <c r="P384" s="2" t="s">
        <v>739</v>
      </c>
      <c r="R384" s="2">
        <v>193.8</v>
      </c>
      <c r="S384" s="2">
        <v>79.5</v>
      </c>
      <c r="T384" s="2">
        <v>0.2</v>
      </c>
      <c r="U384" s="2">
        <v>0.5</v>
      </c>
      <c r="V384" s="2">
        <v>106.8</v>
      </c>
      <c r="W384" s="2">
        <v>188.2</v>
      </c>
      <c r="X384" s="2">
        <v>297.89999999999998</v>
      </c>
      <c r="Y384" s="2">
        <v>199.3</v>
      </c>
    </row>
    <row r="385" spans="1:25" x14ac:dyDescent="0.3">
      <c r="A385" s="2">
        <v>384</v>
      </c>
      <c r="B385" s="2" t="s">
        <v>611</v>
      </c>
      <c r="C385" s="2">
        <v>2851</v>
      </c>
      <c r="D385" s="2" t="s">
        <v>612</v>
      </c>
      <c r="F385" s="2">
        <v>7.75</v>
      </c>
      <c r="G385" s="2">
        <v>7.75</v>
      </c>
      <c r="H385" s="2">
        <v>7.75</v>
      </c>
      <c r="I385" s="2">
        <v>-0.45000000000000018</v>
      </c>
      <c r="J385" s="2" t="s">
        <v>488</v>
      </c>
      <c r="K385" s="2" t="s">
        <v>121</v>
      </c>
      <c r="L385" s="2" t="s">
        <v>97</v>
      </c>
      <c r="M385" s="2" t="s">
        <v>125</v>
      </c>
      <c r="N385" s="2">
        <v>23</v>
      </c>
      <c r="O385" s="2" t="s">
        <v>503</v>
      </c>
      <c r="P385" s="2" t="s">
        <v>739</v>
      </c>
      <c r="R385" s="2">
        <v>244.23</v>
      </c>
      <c r="S385" s="2">
        <v>96.26</v>
      </c>
      <c r="T385" s="2">
        <v>0.27</v>
      </c>
      <c r="U385" s="2">
        <v>0.56999999999999995</v>
      </c>
      <c r="V385" s="2">
        <v>139.1</v>
      </c>
      <c r="W385" s="2">
        <v>235.85</v>
      </c>
      <c r="X385" s="2">
        <v>371.81</v>
      </c>
      <c r="Y385" s="2">
        <v>244.94</v>
      </c>
    </row>
    <row r="386" spans="1:25" x14ac:dyDescent="0.3">
      <c r="A386" s="2">
        <v>385</v>
      </c>
      <c r="B386" s="2" t="s">
        <v>613</v>
      </c>
      <c r="C386" s="2">
        <v>2841</v>
      </c>
      <c r="D386" s="2" t="s">
        <v>612</v>
      </c>
      <c r="F386" s="2">
        <v>6</v>
      </c>
      <c r="G386" s="2">
        <v>6</v>
      </c>
      <c r="H386" s="2">
        <v>6</v>
      </c>
      <c r="I386" s="2">
        <v>1.2999999999999998</v>
      </c>
      <c r="J386" s="2" t="s">
        <v>488</v>
      </c>
      <c r="K386" s="2" t="s">
        <v>121</v>
      </c>
      <c r="L386" s="2" t="s">
        <v>97</v>
      </c>
      <c r="M386" s="2" t="s">
        <v>121</v>
      </c>
      <c r="N386" s="2">
        <v>24</v>
      </c>
      <c r="O386" s="2" t="s">
        <v>503</v>
      </c>
      <c r="P386" s="2" t="s">
        <v>739</v>
      </c>
      <c r="R386" s="2">
        <v>157.83000000000001</v>
      </c>
      <c r="S386" s="2">
        <v>112.66</v>
      </c>
      <c r="T386" s="2">
        <v>0.19</v>
      </c>
      <c r="U386" s="2">
        <v>-0.77</v>
      </c>
      <c r="V386" s="2">
        <v>4.2699999999999996</v>
      </c>
      <c r="W386" s="2">
        <v>164.93</v>
      </c>
      <c r="X386" s="2">
        <v>304.39</v>
      </c>
      <c r="Y386" s="2">
        <v>216.44</v>
      </c>
    </row>
    <row r="387" spans="1:25" x14ac:dyDescent="0.3">
      <c r="A387" s="2">
        <v>386</v>
      </c>
      <c r="B387" s="2" t="s">
        <v>614</v>
      </c>
      <c r="C387" s="2">
        <v>2849</v>
      </c>
      <c r="D387" s="2" t="s">
        <v>612</v>
      </c>
      <c r="F387" s="2">
        <v>7.36</v>
      </c>
      <c r="G387" s="2">
        <v>7.36</v>
      </c>
      <c r="H387" s="2">
        <v>7.36</v>
      </c>
      <c r="I387" s="2">
        <v>-6.0000000000000497E-2</v>
      </c>
      <c r="J387" s="2" t="s">
        <v>488</v>
      </c>
      <c r="K387" s="2" t="s">
        <v>121</v>
      </c>
      <c r="L387" s="2" t="s">
        <v>97</v>
      </c>
      <c r="M387" s="2" t="s">
        <v>125</v>
      </c>
      <c r="N387" s="2">
        <v>23</v>
      </c>
      <c r="O387" s="2" t="s">
        <v>503</v>
      </c>
      <c r="P387" s="2" t="s">
        <v>739</v>
      </c>
      <c r="R387" s="2">
        <v>183.97</v>
      </c>
      <c r="S387" s="2">
        <v>117.75</v>
      </c>
      <c r="T387" s="2">
        <v>0.1</v>
      </c>
      <c r="U387" s="2">
        <v>-0.65</v>
      </c>
      <c r="V387" s="2">
        <v>9.58</v>
      </c>
      <c r="W387" s="2">
        <v>191.26</v>
      </c>
      <c r="X387" s="2">
        <v>334.61</v>
      </c>
      <c r="Y387" s="2">
        <v>235.04</v>
      </c>
    </row>
    <row r="388" spans="1:25" x14ac:dyDescent="0.3">
      <c r="A388" s="2">
        <v>387</v>
      </c>
      <c r="B388" s="2" t="s">
        <v>615</v>
      </c>
      <c r="C388" s="2">
        <v>2848</v>
      </c>
      <c r="D388" s="2" t="s">
        <v>612</v>
      </c>
      <c r="F388" s="2">
        <v>7.2</v>
      </c>
      <c r="G388" s="2">
        <v>7.2</v>
      </c>
      <c r="H388" s="2">
        <v>7.2</v>
      </c>
      <c r="I388" s="2">
        <v>9.9999999999999645E-2</v>
      </c>
      <c r="J388" s="2" t="s">
        <v>488</v>
      </c>
      <c r="K388" s="2" t="s">
        <v>121</v>
      </c>
      <c r="L388" s="2" t="s">
        <v>97</v>
      </c>
      <c r="M388" s="2" t="s">
        <v>125</v>
      </c>
      <c r="N388" s="2">
        <v>23</v>
      </c>
      <c r="O388" s="2" t="s">
        <v>503</v>
      </c>
      <c r="P388" s="2" t="s">
        <v>739</v>
      </c>
      <c r="R388" s="2">
        <v>164.41</v>
      </c>
      <c r="S388" s="2">
        <v>112.09</v>
      </c>
      <c r="T388" s="2">
        <v>0.19</v>
      </c>
      <c r="U388" s="2">
        <v>-0.68</v>
      </c>
      <c r="V388" s="2">
        <v>6.9</v>
      </c>
      <c r="W388" s="2">
        <v>170</v>
      </c>
      <c r="X388" s="2">
        <v>310.20999999999998</v>
      </c>
      <c r="Y388" s="2">
        <v>216.44</v>
      </c>
    </row>
    <row r="389" spans="1:25" x14ac:dyDescent="0.3">
      <c r="A389" s="2">
        <v>388</v>
      </c>
      <c r="B389" s="2" t="s">
        <v>616</v>
      </c>
      <c r="C389" s="2">
        <v>2845</v>
      </c>
      <c r="D389" s="2" t="s">
        <v>612</v>
      </c>
      <c r="F389" s="2">
        <v>6.54</v>
      </c>
      <c r="G389" s="2">
        <v>6.54</v>
      </c>
      <c r="H389" s="2">
        <v>6.54</v>
      </c>
      <c r="I389" s="2">
        <v>0.75999999999999979</v>
      </c>
      <c r="J389" s="2" t="s">
        <v>488</v>
      </c>
      <c r="K389" s="2" t="s">
        <v>121</v>
      </c>
      <c r="L389" s="2" t="s">
        <v>97</v>
      </c>
      <c r="M389" s="2" t="s">
        <v>121</v>
      </c>
      <c r="N389" s="2">
        <v>24</v>
      </c>
      <c r="O389" s="2" t="s">
        <v>503</v>
      </c>
      <c r="P389" s="2" t="s">
        <v>739</v>
      </c>
      <c r="R389" s="2">
        <v>158.85</v>
      </c>
      <c r="S389" s="2">
        <v>111.25</v>
      </c>
      <c r="T389" s="2">
        <v>0.18</v>
      </c>
      <c r="U389" s="2">
        <v>-0.76</v>
      </c>
      <c r="V389" s="2">
        <v>5.15</v>
      </c>
      <c r="W389" s="2">
        <v>165.82</v>
      </c>
      <c r="X389" s="2">
        <v>303.33</v>
      </c>
      <c r="Y389" s="2">
        <v>216.44</v>
      </c>
    </row>
    <row r="390" spans="1:25" x14ac:dyDescent="0.3">
      <c r="A390" s="2">
        <v>389</v>
      </c>
      <c r="B390" s="2" t="s">
        <v>617</v>
      </c>
      <c r="C390" s="2">
        <v>2843</v>
      </c>
      <c r="D390" s="2" t="s">
        <v>612</v>
      </c>
      <c r="F390" s="2">
        <v>6.33</v>
      </c>
      <c r="G390" s="2">
        <v>6.33</v>
      </c>
      <c r="H390" s="2">
        <v>6.33</v>
      </c>
      <c r="I390" s="2">
        <v>0.96999999999999975</v>
      </c>
      <c r="J390" s="2" t="s">
        <v>488</v>
      </c>
      <c r="K390" s="2" t="s">
        <v>121</v>
      </c>
      <c r="L390" s="2" t="s">
        <v>97</v>
      </c>
      <c r="M390" s="2" t="s">
        <v>121</v>
      </c>
      <c r="N390" s="2">
        <v>24</v>
      </c>
      <c r="O390" s="2" t="s">
        <v>503</v>
      </c>
      <c r="P390" s="2" t="s">
        <v>739</v>
      </c>
      <c r="R390" s="2">
        <v>167.65</v>
      </c>
      <c r="S390" s="2">
        <v>112.64</v>
      </c>
      <c r="T390" s="2">
        <v>0.13</v>
      </c>
      <c r="U390" s="2">
        <v>-0.69</v>
      </c>
      <c r="V390" s="2">
        <v>6.04</v>
      </c>
      <c r="W390" s="2">
        <v>174.8</v>
      </c>
      <c r="X390" s="2">
        <v>312.45</v>
      </c>
      <c r="Y390" s="2">
        <v>216.44</v>
      </c>
    </row>
    <row r="391" spans="1:25" x14ac:dyDescent="0.3">
      <c r="A391" s="2">
        <v>390</v>
      </c>
      <c r="B391" s="2" t="s">
        <v>618</v>
      </c>
      <c r="C391" s="2">
        <v>2854</v>
      </c>
      <c r="D391" s="2" t="s">
        <v>612</v>
      </c>
      <c r="F391" s="2">
        <v>9.32</v>
      </c>
      <c r="G391" s="2">
        <v>9.32</v>
      </c>
      <c r="H391" s="2">
        <v>9.32</v>
      </c>
      <c r="I391" s="2">
        <v>-2.0200000000000005</v>
      </c>
      <c r="J391" s="2" t="s">
        <v>488</v>
      </c>
      <c r="K391" s="2" t="s">
        <v>121</v>
      </c>
      <c r="L391" s="2" t="s">
        <v>97</v>
      </c>
      <c r="M391" s="2" t="s">
        <v>125</v>
      </c>
      <c r="N391" s="2">
        <v>23</v>
      </c>
      <c r="O391" s="2" t="s">
        <v>503</v>
      </c>
      <c r="P391" s="2" t="s">
        <v>739</v>
      </c>
      <c r="R391" s="2">
        <v>223.32</v>
      </c>
      <c r="S391" s="2">
        <v>86.42</v>
      </c>
      <c r="T391" s="2">
        <v>0.37</v>
      </c>
      <c r="U391" s="2">
        <v>0.68</v>
      </c>
      <c r="V391" s="2">
        <v>127.64</v>
      </c>
      <c r="W391" s="2">
        <v>214.8</v>
      </c>
      <c r="X391" s="2">
        <v>339.23</v>
      </c>
      <c r="Y391" s="2">
        <v>225.55</v>
      </c>
    </row>
    <row r="392" spans="1:25" x14ac:dyDescent="0.3">
      <c r="A392" s="2">
        <v>391</v>
      </c>
      <c r="B392" s="2" t="s">
        <v>619</v>
      </c>
      <c r="C392" s="2">
        <v>2852</v>
      </c>
      <c r="D392" s="2" t="s">
        <v>612</v>
      </c>
      <c r="F392" s="2">
        <v>8.2799999999999994</v>
      </c>
      <c r="G392" s="2">
        <v>8.2799999999999994</v>
      </c>
      <c r="H392" s="2">
        <v>8.2799999999999994</v>
      </c>
      <c r="I392" s="2">
        <v>-0.97999999999999954</v>
      </c>
      <c r="J392" s="2" t="s">
        <v>488</v>
      </c>
      <c r="K392" s="2" t="s">
        <v>121</v>
      </c>
      <c r="L392" s="2" t="s">
        <v>97</v>
      </c>
      <c r="M392" s="2" t="s">
        <v>125</v>
      </c>
      <c r="N392" s="2">
        <v>23</v>
      </c>
      <c r="O392" s="2" t="s">
        <v>503</v>
      </c>
      <c r="P392" s="2" t="s">
        <v>739</v>
      </c>
      <c r="R392" s="2">
        <v>236.07</v>
      </c>
      <c r="S392" s="2">
        <v>97.05</v>
      </c>
      <c r="T392" s="2">
        <v>0.13</v>
      </c>
      <c r="U392" s="2">
        <v>0.48</v>
      </c>
      <c r="V392" s="2">
        <v>131.21</v>
      </c>
      <c r="W392" s="2">
        <v>229.95</v>
      </c>
      <c r="X392" s="2">
        <v>360.88</v>
      </c>
      <c r="Y392" s="2">
        <v>244.94</v>
      </c>
    </row>
    <row r="393" spans="1:25" x14ac:dyDescent="0.3">
      <c r="A393" s="2">
        <v>392</v>
      </c>
      <c r="B393" s="2" t="s">
        <v>620</v>
      </c>
      <c r="C393" s="2">
        <v>2649</v>
      </c>
      <c r="D393" s="2" t="s">
        <v>621</v>
      </c>
      <c r="H393" s="2">
        <v>2.9200000000000017</v>
      </c>
      <c r="I393" s="2">
        <v>26.5</v>
      </c>
      <c r="J393" s="2" t="s">
        <v>488</v>
      </c>
      <c r="K393" s="2" t="s">
        <v>622</v>
      </c>
      <c r="L393" s="2" t="s">
        <v>97</v>
      </c>
      <c r="M393" s="2" t="s">
        <v>122</v>
      </c>
      <c r="N393" s="2">
        <v>22</v>
      </c>
      <c r="O393" s="2" t="s">
        <v>503</v>
      </c>
      <c r="P393" s="2" t="s">
        <v>739</v>
      </c>
      <c r="R393" s="2">
        <v>52.6</v>
      </c>
      <c r="S393" s="2">
        <v>50.5</v>
      </c>
      <c r="T393" s="2">
        <v>0.5</v>
      </c>
      <c r="U393" s="2">
        <v>-0.9</v>
      </c>
      <c r="V393" s="2">
        <v>2.4</v>
      </c>
      <c r="W393" s="2">
        <v>52.2</v>
      </c>
      <c r="X393" s="2">
        <v>122.1</v>
      </c>
      <c r="Y393" s="2">
        <v>91.1</v>
      </c>
    </row>
    <row r="394" spans="1:25" x14ac:dyDescent="0.3">
      <c r="A394" s="2">
        <v>393</v>
      </c>
      <c r="B394" s="2" t="s">
        <v>623</v>
      </c>
      <c r="C394" s="2">
        <v>2652</v>
      </c>
      <c r="D394" s="2" t="s">
        <v>624</v>
      </c>
      <c r="H394" s="2">
        <v>3.5</v>
      </c>
      <c r="I394" s="2">
        <v>19.7</v>
      </c>
      <c r="J394" s="2" t="s">
        <v>488</v>
      </c>
      <c r="K394" s="2" t="s">
        <v>622</v>
      </c>
      <c r="L394" s="2" t="s">
        <v>97</v>
      </c>
      <c r="M394" s="2" t="s">
        <v>122</v>
      </c>
      <c r="N394" s="2">
        <v>22</v>
      </c>
      <c r="O394" s="2" t="s">
        <v>503</v>
      </c>
      <c r="P394" s="2" t="s">
        <v>739</v>
      </c>
      <c r="R394" s="2">
        <v>39.4</v>
      </c>
      <c r="S394" s="2">
        <v>39.700000000000003</v>
      </c>
      <c r="T394" s="2">
        <v>0.7</v>
      </c>
      <c r="U394" s="2">
        <v>-0.8</v>
      </c>
      <c r="V394" s="2">
        <v>2.4</v>
      </c>
      <c r="W394" s="2">
        <v>21.2</v>
      </c>
      <c r="X394" s="2">
        <v>97.2</v>
      </c>
      <c r="Y394" s="2">
        <v>80.5</v>
      </c>
    </row>
    <row r="395" spans="1:25" x14ac:dyDescent="0.3">
      <c r="A395" s="2">
        <v>394</v>
      </c>
      <c r="B395" s="2" t="s">
        <v>625</v>
      </c>
      <c r="C395" s="2">
        <v>2653</v>
      </c>
      <c r="D395" s="2" t="s">
        <v>624</v>
      </c>
      <c r="H395" s="2">
        <v>3.1999999999999993</v>
      </c>
      <c r="I395" s="2">
        <v>20</v>
      </c>
      <c r="J395" s="2" t="s">
        <v>488</v>
      </c>
      <c r="K395" s="2" t="s">
        <v>622</v>
      </c>
      <c r="L395" s="2" t="s">
        <v>97</v>
      </c>
      <c r="M395" s="2" t="s">
        <v>122</v>
      </c>
      <c r="N395" s="2">
        <v>22</v>
      </c>
      <c r="O395" s="2" t="s">
        <v>503</v>
      </c>
      <c r="P395" s="2" t="s">
        <v>739</v>
      </c>
      <c r="R395" s="2">
        <v>36.299999999999997</v>
      </c>
      <c r="S395" s="2">
        <v>36.299999999999997</v>
      </c>
      <c r="T395" s="2">
        <v>0.6</v>
      </c>
      <c r="U395" s="2">
        <v>-1</v>
      </c>
      <c r="V395" s="2">
        <v>1.6</v>
      </c>
      <c r="W395" s="2">
        <v>14.8</v>
      </c>
      <c r="X395" s="2">
        <v>87.6</v>
      </c>
      <c r="Y395" s="2">
        <v>68.2</v>
      </c>
    </row>
    <row r="396" spans="1:25" x14ac:dyDescent="0.3">
      <c r="A396" s="2">
        <v>395</v>
      </c>
      <c r="B396" s="2" t="s">
        <v>626</v>
      </c>
      <c r="C396" s="2">
        <v>2655</v>
      </c>
      <c r="D396" s="2" t="s">
        <v>624</v>
      </c>
      <c r="H396" s="2">
        <v>2.3999999999999986</v>
      </c>
      <c r="I396" s="2">
        <v>20.8</v>
      </c>
      <c r="J396" s="2" t="s">
        <v>488</v>
      </c>
      <c r="K396" s="2" t="s">
        <v>622</v>
      </c>
      <c r="L396" s="2" t="s">
        <v>97</v>
      </c>
      <c r="M396" s="2" t="s">
        <v>122</v>
      </c>
      <c r="N396" s="2">
        <v>22</v>
      </c>
      <c r="O396" s="2" t="s">
        <v>503</v>
      </c>
      <c r="P396" s="2" t="s">
        <v>739</v>
      </c>
      <c r="R396" s="2">
        <v>34.700000000000003</v>
      </c>
      <c r="S396" s="2">
        <v>36.799999999999997</v>
      </c>
      <c r="T396" s="2">
        <v>0.7</v>
      </c>
      <c r="U396" s="2">
        <v>-0.8</v>
      </c>
      <c r="V396" s="2">
        <v>1.6</v>
      </c>
      <c r="W396" s="2">
        <v>8.9</v>
      </c>
      <c r="X396" s="2">
        <v>88</v>
      </c>
      <c r="Y396" s="2">
        <v>68.2</v>
      </c>
    </row>
    <row r="397" spans="1:25" x14ac:dyDescent="0.3">
      <c r="A397" s="2">
        <v>396</v>
      </c>
      <c r="B397" s="2" t="s">
        <v>627</v>
      </c>
      <c r="C397" s="2">
        <v>2656</v>
      </c>
      <c r="D397" s="2" t="s">
        <v>624</v>
      </c>
      <c r="H397" s="2">
        <v>2.0999999999999979</v>
      </c>
      <c r="I397" s="2">
        <v>21.1</v>
      </c>
      <c r="J397" s="2" t="s">
        <v>488</v>
      </c>
      <c r="K397" s="2" t="s">
        <v>622</v>
      </c>
      <c r="L397" s="2" t="s">
        <v>97</v>
      </c>
      <c r="M397" s="2" t="s">
        <v>122</v>
      </c>
      <c r="N397" s="2">
        <v>22</v>
      </c>
      <c r="O397" s="2" t="s">
        <v>503</v>
      </c>
      <c r="P397" s="2" t="s">
        <v>739</v>
      </c>
      <c r="R397" s="2">
        <v>53.6</v>
      </c>
      <c r="S397" s="2">
        <v>42.2</v>
      </c>
      <c r="T397" s="2">
        <v>0.3</v>
      </c>
      <c r="U397" s="2">
        <v>-0.9</v>
      </c>
      <c r="V397" s="2">
        <v>2.8</v>
      </c>
      <c r="W397" s="2">
        <v>57.1</v>
      </c>
      <c r="X397" s="2">
        <v>108.7</v>
      </c>
      <c r="Y397" s="2">
        <v>77.2</v>
      </c>
    </row>
    <row r="398" spans="1:25" x14ac:dyDescent="0.3">
      <c r="A398" s="2">
        <v>397</v>
      </c>
      <c r="B398" s="2" t="s">
        <v>628</v>
      </c>
      <c r="C398" s="2">
        <v>2657</v>
      </c>
      <c r="D398" s="2" t="s">
        <v>624</v>
      </c>
      <c r="H398" s="2">
        <v>1.8000000000000007</v>
      </c>
      <c r="I398" s="2">
        <v>21.4</v>
      </c>
      <c r="J398" s="2" t="s">
        <v>488</v>
      </c>
      <c r="K398" s="2" t="s">
        <v>622</v>
      </c>
      <c r="L398" s="2" t="s">
        <v>97</v>
      </c>
      <c r="M398" s="2" t="s">
        <v>122</v>
      </c>
      <c r="N398" s="2">
        <v>22</v>
      </c>
      <c r="O398" s="2" t="s">
        <v>503</v>
      </c>
      <c r="P398" s="2" t="s">
        <v>739</v>
      </c>
      <c r="R398" s="2">
        <v>41.3</v>
      </c>
      <c r="S398" s="2">
        <v>35.299999999999997</v>
      </c>
      <c r="T398" s="2">
        <v>0.3</v>
      </c>
      <c r="U398" s="2">
        <v>-1.1000000000000001</v>
      </c>
      <c r="V398" s="2">
        <v>2.2000000000000002</v>
      </c>
      <c r="W398" s="2">
        <v>45.4</v>
      </c>
      <c r="X398" s="2">
        <v>87.9</v>
      </c>
      <c r="Y398" s="2">
        <v>65.5</v>
      </c>
    </row>
    <row r="399" spans="1:25" x14ac:dyDescent="0.3">
      <c r="A399" s="2">
        <v>398</v>
      </c>
      <c r="B399" s="2" t="s">
        <v>629</v>
      </c>
      <c r="C399" s="2">
        <v>2659</v>
      </c>
      <c r="D399" s="2" t="s">
        <v>624</v>
      </c>
      <c r="H399" s="2">
        <v>0.19999999999999929</v>
      </c>
      <c r="I399" s="2">
        <v>23</v>
      </c>
      <c r="J399" s="2" t="s">
        <v>488</v>
      </c>
      <c r="K399" s="2" t="s">
        <v>622</v>
      </c>
      <c r="L399" s="2" t="s">
        <v>97</v>
      </c>
      <c r="M399" s="2" t="s">
        <v>122</v>
      </c>
      <c r="N399" s="2">
        <v>22</v>
      </c>
      <c r="O399" s="2" t="s">
        <v>503</v>
      </c>
      <c r="P399" s="2" t="s">
        <v>739</v>
      </c>
      <c r="R399" s="2">
        <v>56.3</v>
      </c>
      <c r="S399" s="2">
        <v>32.200000000000003</v>
      </c>
      <c r="T399" s="2">
        <v>0</v>
      </c>
      <c r="U399" s="2">
        <v>-0.4</v>
      </c>
      <c r="V399" s="2">
        <v>4.4000000000000004</v>
      </c>
      <c r="W399" s="2">
        <v>58</v>
      </c>
      <c r="X399" s="2">
        <v>96.4</v>
      </c>
      <c r="Y399" s="2">
        <v>65.5</v>
      </c>
    </row>
    <row r="400" spans="1:25" x14ac:dyDescent="0.3">
      <c r="A400" s="2">
        <v>399</v>
      </c>
      <c r="B400" s="2" t="s">
        <v>630</v>
      </c>
      <c r="C400" s="2">
        <v>2658</v>
      </c>
      <c r="D400" s="2" t="s">
        <v>624</v>
      </c>
      <c r="H400" s="2">
        <v>1.0999999999999979</v>
      </c>
      <c r="I400" s="2">
        <v>22.1</v>
      </c>
      <c r="J400" s="2" t="s">
        <v>488</v>
      </c>
      <c r="K400" s="2" t="s">
        <v>622</v>
      </c>
      <c r="L400" s="2" t="s">
        <v>97</v>
      </c>
      <c r="M400" s="2" t="s">
        <v>122</v>
      </c>
      <c r="N400" s="2">
        <v>22</v>
      </c>
      <c r="O400" s="2" t="s">
        <v>503</v>
      </c>
      <c r="P400" s="2" t="s">
        <v>739</v>
      </c>
      <c r="R400" s="2">
        <v>77.34</v>
      </c>
      <c r="S400" s="2">
        <v>69.19</v>
      </c>
      <c r="T400" s="2">
        <v>0.88</v>
      </c>
      <c r="U400" s="2">
        <v>0</v>
      </c>
      <c r="V400" s="2">
        <v>5.18</v>
      </c>
      <c r="W400" s="2">
        <v>57.63</v>
      </c>
      <c r="X400" s="2">
        <v>178.91</v>
      </c>
      <c r="Y400" s="2">
        <v>137.52000000000001</v>
      </c>
    </row>
    <row r="401" spans="1:25" x14ac:dyDescent="0.3">
      <c r="A401" s="2">
        <v>400</v>
      </c>
      <c r="B401" s="2" t="s">
        <v>631</v>
      </c>
      <c r="C401" s="2">
        <v>2766</v>
      </c>
      <c r="D401" s="2" t="s">
        <v>632</v>
      </c>
      <c r="F401" s="2">
        <v>13.5</v>
      </c>
      <c r="G401" s="2">
        <v>14</v>
      </c>
      <c r="H401" s="2">
        <v>13.75</v>
      </c>
      <c r="I401" s="2">
        <v>-8.09</v>
      </c>
      <c r="J401" s="2" t="s">
        <v>120</v>
      </c>
      <c r="K401" s="2" t="s">
        <v>633</v>
      </c>
      <c r="L401" s="2" t="s">
        <v>26</v>
      </c>
      <c r="M401" s="2" t="s">
        <v>680</v>
      </c>
      <c r="N401" s="2">
        <v>24.5</v>
      </c>
      <c r="O401" s="2" t="s">
        <v>503</v>
      </c>
      <c r="P401" s="2" t="s">
        <v>739</v>
      </c>
      <c r="R401" s="2">
        <v>129.61000000000001</v>
      </c>
      <c r="S401" s="2">
        <v>93.82</v>
      </c>
      <c r="T401" s="2">
        <v>0.2</v>
      </c>
      <c r="U401" s="2">
        <v>-0.78</v>
      </c>
      <c r="V401" s="2">
        <v>2.17</v>
      </c>
      <c r="W401" s="2">
        <v>135.38999999999999</v>
      </c>
      <c r="X401" s="2">
        <v>251.94</v>
      </c>
      <c r="Y401" s="2">
        <v>183.53</v>
      </c>
    </row>
    <row r="402" spans="1:25" x14ac:dyDescent="0.3">
      <c r="A402" s="2">
        <v>401</v>
      </c>
      <c r="B402" s="2" t="s">
        <v>634</v>
      </c>
      <c r="C402" s="2">
        <v>2767</v>
      </c>
      <c r="D402" s="2" t="s">
        <v>632</v>
      </c>
      <c r="F402" s="2">
        <v>14</v>
      </c>
      <c r="G402" s="2">
        <v>14.5</v>
      </c>
      <c r="H402" s="2">
        <v>14.25</v>
      </c>
      <c r="I402" s="2">
        <v>-8.59</v>
      </c>
      <c r="J402" s="2" t="s">
        <v>120</v>
      </c>
      <c r="K402" s="2" t="s">
        <v>633</v>
      </c>
      <c r="L402" s="2" t="s">
        <v>26</v>
      </c>
      <c r="M402" s="2" t="s">
        <v>680</v>
      </c>
      <c r="N402" s="2">
        <v>24.5</v>
      </c>
      <c r="O402" s="2" t="s">
        <v>503</v>
      </c>
      <c r="P402" s="2" t="s">
        <v>739</v>
      </c>
      <c r="R402" s="2">
        <v>114.65</v>
      </c>
      <c r="S402" s="2">
        <v>95.98</v>
      </c>
      <c r="T402" s="2">
        <v>0.38</v>
      </c>
      <c r="U402" s="2">
        <v>-0.86</v>
      </c>
      <c r="V402" s="2">
        <v>1.25</v>
      </c>
      <c r="W402" s="2">
        <v>116.97</v>
      </c>
      <c r="X402" s="2">
        <v>244.28</v>
      </c>
      <c r="Y402" s="2">
        <v>183.53</v>
      </c>
    </row>
    <row r="403" spans="1:25" x14ac:dyDescent="0.3">
      <c r="A403" s="2">
        <v>402</v>
      </c>
      <c r="B403" s="2" t="s">
        <v>635</v>
      </c>
      <c r="C403" s="2">
        <v>2768</v>
      </c>
      <c r="D403" s="2" t="s">
        <v>632</v>
      </c>
      <c r="F403" s="2">
        <v>15</v>
      </c>
      <c r="G403" s="2">
        <v>15.5</v>
      </c>
      <c r="H403" s="2">
        <v>15.25</v>
      </c>
      <c r="I403" s="2">
        <v>-9.59</v>
      </c>
      <c r="J403" s="2" t="s">
        <v>120</v>
      </c>
      <c r="K403" s="2" t="s">
        <v>633</v>
      </c>
      <c r="L403" s="2" t="s">
        <v>26</v>
      </c>
      <c r="M403" s="2" t="s">
        <v>680</v>
      </c>
      <c r="N403" s="2">
        <v>24.5</v>
      </c>
      <c r="O403" s="2" t="s">
        <v>503</v>
      </c>
      <c r="P403" s="2" t="s">
        <v>739</v>
      </c>
      <c r="R403" s="2">
        <v>182.74</v>
      </c>
      <c r="S403" s="2">
        <v>103.03</v>
      </c>
      <c r="T403" s="2">
        <v>0.05</v>
      </c>
      <c r="U403" s="2">
        <v>-0.28000000000000003</v>
      </c>
      <c r="V403" s="2">
        <v>16.75</v>
      </c>
      <c r="W403" s="2">
        <v>184.51</v>
      </c>
      <c r="X403" s="2">
        <v>314.12</v>
      </c>
      <c r="Y403" s="2">
        <v>216.44</v>
      </c>
    </row>
    <row r="404" spans="1:25" x14ac:dyDescent="0.3">
      <c r="A404" s="2">
        <v>403</v>
      </c>
      <c r="B404" s="2" t="s">
        <v>636</v>
      </c>
      <c r="C404" s="2">
        <v>2769</v>
      </c>
      <c r="D404" s="2" t="s">
        <v>632</v>
      </c>
      <c r="F404" s="2">
        <v>16</v>
      </c>
      <c r="G404" s="2">
        <v>17</v>
      </c>
      <c r="H404" s="2">
        <v>16.5</v>
      </c>
      <c r="I404" s="2">
        <v>-10.84</v>
      </c>
      <c r="J404" s="2" t="s">
        <v>120</v>
      </c>
      <c r="K404" s="2" t="s">
        <v>633</v>
      </c>
      <c r="L404" s="2" t="s">
        <v>97</v>
      </c>
      <c r="M404" s="2" t="s">
        <v>121</v>
      </c>
      <c r="N404" s="2">
        <v>24</v>
      </c>
      <c r="O404" s="2" t="s">
        <v>503</v>
      </c>
      <c r="P404" s="2" t="s">
        <v>739</v>
      </c>
      <c r="R404" s="2">
        <v>142.26</v>
      </c>
      <c r="S404" s="2">
        <v>99.25</v>
      </c>
      <c r="T404" s="2">
        <v>0.3</v>
      </c>
      <c r="U404" s="2">
        <v>-0.59</v>
      </c>
      <c r="V404" s="2">
        <v>3.6</v>
      </c>
      <c r="W404" s="2">
        <v>142.99</v>
      </c>
      <c r="X404" s="2">
        <v>274.14999999999998</v>
      </c>
      <c r="Y404" s="2">
        <v>191.26</v>
      </c>
    </row>
    <row r="405" spans="1:25" x14ac:dyDescent="0.3">
      <c r="A405" s="2">
        <v>404</v>
      </c>
      <c r="B405" s="2" t="s">
        <v>637</v>
      </c>
      <c r="C405" s="2">
        <v>2770</v>
      </c>
      <c r="D405" s="2" t="s">
        <v>632</v>
      </c>
      <c r="F405" s="2">
        <v>17.2</v>
      </c>
      <c r="G405" s="2">
        <v>17.3</v>
      </c>
      <c r="H405" s="2">
        <v>17.25</v>
      </c>
      <c r="I405" s="2">
        <v>-11.59</v>
      </c>
      <c r="J405" s="2" t="s">
        <v>120</v>
      </c>
      <c r="K405" s="2" t="s">
        <v>633</v>
      </c>
      <c r="L405" s="2" t="s">
        <v>97</v>
      </c>
      <c r="M405" s="2" t="s">
        <v>121</v>
      </c>
      <c r="N405" s="2">
        <v>24</v>
      </c>
      <c r="O405" s="2" t="s">
        <v>503</v>
      </c>
      <c r="P405" s="2" t="s">
        <v>739</v>
      </c>
      <c r="R405" s="2">
        <v>105.08</v>
      </c>
      <c r="S405" s="2">
        <v>102.18</v>
      </c>
      <c r="T405" s="2">
        <v>0.79</v>
      </c>
      <c r="U405" s="2">
        <v>-0.32</v>
      </c>
      <c r="V405" s="2">
        <v>2.11</v>
      </c>
      <c r="W405" s="2">
        <v>76.33</v>
      </c>
      <c r="X405" s="2">
        <v>254.23</v>
      </c>
      <c r="Y405" s="2">
        <v>199.31</v>
      </c>
    </row>
    <row r="406" spans="1:25" x14ac:dyDescent="0.3">
      <c r="A406" s="2">
        <v>405</v>
      </c>
      <c r="B406" s="2" t="s">
        <v>638</v>
      </c>
      <c r="C406" s="2">
        <v>2771</v>
      </c>
      <c r="D406" s="2" t="s">
        <v>632</v>
      </c>
      <c r="F406" s="2">
        <v>18.100000000000001</v>
      </c>
      <c r="G406" s="2">
        <v>18.2</v>
      </c>
      <c r="H406" s="2">
        <v>18.149999999999999</v>
      </c>
      <c r="I406" s="2">
        <v>-12.489999999999998</v>
      </c>
      <c r="J406" s="2" t="s">
        <v>120</v>
      </c>
      <c r="K406" s="2" t="s">
        <v>633</v>
      </c>
      <c r="L406" s="2" t="s">
        <v>97</v>
      </c>
      <c r="M406" s="2" t="s">
        <v>121</v>
      </c>
      <c r="N406" s="2">
        <v>24</v>
      </c>
      <c r="O406" s="2" t="s">
        <v>503</v>
      </c>
      <c r="P406" s="2" t="s">
        <v>739</v>
      </c>
      <c r="R406" s="2">
        <v>148.93</v>
      </c>
      <c r="S406" s="2">
        <v>108.25</v>
      </c>
      <c r="T406" s="2">
        <v>0.28999999999999998</v>
      </c>
      <c r="U406" s="2">
        <v>-0.69</v>
      </c>
      <c r="V406" s="2">
        <v>2.76</v>
      </c>
      <c r="W406" s="2">
        <v>150.77000000000001</v>
      </c>
      <c r="X406" s="2">
        <v>291.76</v>
      </c>
      <c r="Y406" s="2">
        <v>207.7</v>
      </c>
    </row>
    <row r="407" spans="1:25" x14ac:dyDescent="0.3">
      <c r="A407" s="2">
        <v>406</v>
      </c>
      <c r="B407" s="2" t="s">
        <v>639</v>
      </c>
      <c r="C407" s="2">
        <v>2771</v>
      </c>
      <c r="D407" s="2" t="s">
        <v>632</v>
      </c>
      <c r="F407" s="2">
        <v>18.8</v>
      </c>
      <c r="G407" s="2">
        <v>18.899999999999999</v>
      </c>
      <c r="H407" s="2">
        <v>18.850000000000001</v>
      </c>
      <c r="I407" s="2">
        <v>-13.190000000000001</v>
      </c>
      <c r="J407" s="2" t="s">
        <v>120</v>
      </c>
      <c r="K407" s="2" t="s">
        <v>633</v>
      </c>
      <c r="L407" s="2" t="s">
        <v>97</v>
      </c>
      <c r="M407" s="2" t="s">
        <v>121</v>
      </c>
      <c r="N407" s="2">
        <v>24</v>
      </c>
      <c r="O407" s="2" t="s">
        <v>503</v>
      </c>
      <c r="P407" s="2" t="s">
        <v>739</v>
      </c>
      <c r="R407" s="2">
        <v>225.64</v>
      </c>
      <c r="S407" s="2">
        <v>109.87</v>
      </c>
      <c r="T407" s="2">
        <v>-0.02</v>
      </c>
      <c r="U407" s="2">
        <v>0.1</v>
      </c>
      <c r="V407" s="2">
        <v>95.63</v>
      </c>
      <c r="W407" s="2">
        <v>224.37</v>
      </c>
      <c r="X407" s="2">
        <v>364.42</v>
      </c>
      <c r="Y407" s="2">
        <v>244.94</v>
      </c>
    </row>
    <row r="408" spans="1:25" x14ac:dyDescent="0.3">
      <c r="A408" s="2">
        <v>407</v>
      </c>
      <c r="B408" s="2" t="s">
        <v>640</v>
      </c>
      <c r="C408" s="2">
        <v>2772</v>
      </c>
      <c r="D408" s="2" t="s">
        <v>632</v>
      </c>
      <c r="F408" s="2">
        <v>19.399999999999999</v>
      </c>
      <c r="G408" s="2">
        <v>19.5</v>
      </c>
      <c r="H408" s="2">
        <v>19.45</v>
      </c>
      <c r="I408" s="2">
        <v>-13.79</v>
      </c>
      <c r="J408" s="2" t="s">
        <v>120</v>
      </c>
      <c r="K408" s="2" t="s">
        <v>633</v>
      </c>
      <c r="L408" s="2" t="s">
        <v>97</v>
      </c>
      <c r="M408" s="2" t="s">
        <v>121</v>
      </c>
      <c r="N408" s="2">
        <v>24</v>
      </c>
      <c r="O408" s="2" t="s">
        <v>503</v>
      </c>
      <c r="P408" s="2" t="s">
        <v>739</v>
      </c>
      <c r="R408" s="2">
        <v>122.78</v>
      </c>
      <c r="S408" s="2">
        <v>108</v>
      </c>
      <c r="T408" s="2">
        <v>0.41</v>
      </c>
      <c r="U408" s="2">
        <v>-0.85</v>
      </c>
      <c r="V408" s="2">
        <v>0.62</v>
      </c>
      <c r="W408" s="2">
        <v>124.24</v>
      </c>
      <c r="X408" s="2">
        <v>269.44</v>
      </c>
      <c r="Y408" s="2">
        <v>199.31</v>
      </c>
    </row>
    <row r="409" spans="1:25" x14ac:dyDescent="0.3">
      <c r="A409" s="2">
        <v>408</v>
      </c>
      <c r="B409" s="2" t="s">
        <v>641</v>
      </c>
      <c r="C409" s="2">
        <v>2773</v>
      </c>
      <c r="D409" s="2" t="s">
        <v>632</v>
      </c>
      <c r="F409" s="2">
        <v>20.149999999999999</v>
      </c>
      <c r="G409" s="2">
        <v>20.350000000000001</v>
      </c>
      <c r="H409" s="2">
        <v>20.25</v>
      </c>
      <c r="I409" s="2">
        <v>-14.59</v>
      </c>
      <c r="J409" s="2" t="s">
        <v>120</v>
      </c>
      <c r="K409" s="2" t="s">
        <v>633</v>
      </c>
      <c r="L409" s="2" t="s">
        <v>97</v>
      </c>
      <c r="M409" s="2" t="s">
        <v>121</v>
      </c>
      <c r="N409" s="2">
        <v>24</v>
      </c>
      <c r="O409" s="2" t="s">
        <v>503</v>
      </c>
      <c r="P409" s="2" t="s">
        <v>739</v>
      </c>
      <c r="R409" s="2">
        <v>109.34</v>
      </c>
      <c r="S409" s="2">
        <v>89.48</v>
      </c>
      <c r="T409" s="2">
        <v>0.51</v>
      </c>
      <c r="U409" s="2">
        <v>-0.6</v>
      </c>
      <c r="V409" s="2">
        <v>2.81</v>
      </c>
      <c r="W409" s="2">
        <v>103.76</v>
      </c>
      <c r="X409" s="2">
        <v>232.39</v>
      </c>
      <c r="Y409" s="2">
        <v>169</v>
      </c>
    </row>
    <row r="410" spans="1:25" x14ac:dyDescent="0.3">
      <c r="A410" s="2">
        <v>409</v>
      </c>
      <c r="B410" s="2" t="s">
        <v>642</v>
      </c>
      <c r="C410" s="2">
        <v>2774</v>
      </c>
      <c r="D410" s="2" t="s">
        <v>632</v>
      </c>
      <c r="F410" s="2">
        <v>21.2</v>
      </c>
      <c r="G410" s="2">
        <v>21.3</v>
      </c>
      <c r="H410" s="2">
        <v>21.25</v>
      </c>
      <c r="I410" s="2">
        <v>-15.59</v>
      </c>
      <c r="J410" s="2" t="s">
        <v>120</v>
      </c>
      <c r="K410" s="2" t="s">
        <v>633</v>
      </c>
      <c r="L410" s="2" t="s">
        <v>97</v>
      </c>
      <c r="M410" s="2" t="s">
        <v>121</v>
      </c>
      <c r="N410" s="2">
        <v>24</v>
      </c>
      <c r="O410" s="2" t="s">
        <v>503</v>
      </c>
      <c r="P410" s="2" t="s">
        <v>739</v>
      </c>
      <c r="R410" s="2">
        <v>147.63999999999999</v>
      </c>
      <c r="S410" s="2">
        <v>95.28</v>
      </c>
      <c r="T410" s="2">
        <v>0.14000000000000001</v>
      </c>
      <c r="U410" s="2">
        <v>-0.56000000000000005</v>
      </c>
      <c r="V410" s="2">
        <v>5.46</v>
      </c>
      <c r="W410" s="2">
        <v>151.22</v>
      </c>
      <c r="X410" s="2">
        <v>270.56</v>
      </c>
      <c r="Y410" s="2">
        <v>183.53</v>
      </c>
    </row>
    <row r="411" spans="1:25" x14ac:dyDescent="0.3">
      <c r="A411" s="2">
        <v>410</v>
      </c>
      <c r="B411" s="2" t="s">
        <v>643</v>
      </c>
      <c r="C411" s="2">
        <v>2774</v>
      </c>
      <c r="D411" s="2" t="s">
        <v>632</v>
      </c>
      <c r="F411" s="2">
        <v>21.8</v>
      </c>
      <c r="G411" s="2">
        <v>21.9</v>
      </c>
      <c r="H411" s="2">
        <v>21.85</v>
      </c>
      <c r="I411" s="2">
        <v>-16.190000000000001</v>
      </c>
      <c r="J411" s="2" t="s">
        <v>120</v>
      </c>
      <c r="K411" s="2" t="s">
        <v>633</v>
      </c>
      <c r="L411" s="2" t="s">
        <v>97</v>
      </c>
      <c r="M411" s="2" t="s">
        <v>121</v>
      </c>
      <c r="N411" s="2">
        <v>24</v>
      </c>
      <c r="O411" s="2" t="s">
        <v>503</v>
      </c>
      <c r="P411" s="2" t="s">
        <v>739</v>
      </c>
      <c r="R411" s="2">
        <v>92.13</v>
      </c>
      <c r="S411" s="2">
        <v>93.45</v>
      </c>
      <c r="T411" s="2">
        <v>0.81</v>
      </c>
      <c r="U411" s="2">
        <v>-0.39</v>
      </c>
      <c r="V411" s="2">
        <v>2.97</v>
      </c>
      <c r="W411" s="2">
        <v>54.62</v>
      </c>
      <c r="X411" s="2">
        <v>229.12</v>
      </c>
      <c r="Y411" s="2">
        <v>176.12</v>
      </c>
    </row>
    <row r="412" spans="1:25" x14ac:dyDescent="0.3">
      <c r="A412" s="2">
        <v>411</v>
      </c>
      <c r="B412" s="2" t="s">
        <v>644</v>
      </c>
      <c r="C412" s="2">
        <v>2775</v>
      </c>
      <c r="D412" s="2" t="s">
        <v>632</v>
      </c>
      <c r="F412" s="2">
        <v>22.65</v>
      </c>
      <c r="G412" s="2">
        <v>22.7</v>
      </c>
      <c r="H412" s="2">
        <v>22.674999999999997</v>
      </c>
      <c r="I412" s="2">
        <v>-17.014999999999997</v>
      </c>
      <c r="J412" s="2" t="s">
        <v>120</v>
      </c>
      <c r="K412" s="2" t="s">
        <v>633</v>
      </c>
      <c r="L412" s="2" t="s">
        <v>97</v>
      </c>
      <c r="M412" s="2" t="s">
        <v>121</v>
      </c>
      <c r="N412" s="2">
        <v>24</v>
      </c>
      <c r="O412" s="2" t="s">
        <v>503</v>
      </c>
      <c r="P412" s="2" t="s">
        <v>739</v>
      </c>
      <c r="R412" s="2">
        <v>125.31</v>
      </c>
      <c r="S412" s="2">
        <v>98.14</v>
      </c>
      <c r="T412" s="2">
        <v>0.31</v>
      </c>
      <c r="U412" s="2">
        <v>-0.83</v>
      </c>
      <c r="V412" s="2">
        <v>2.63</v>
      </c>
      <c r="W412" s="2">
        <v>129.32</v>
      </c>
      <c r="X412" s="2">
        <v>255.79</v>
      </c>
      <c r="Y412" s="2">
        <v>183.53</v>
      </c>
    </row>
    <row r="413" spans="1:25" x14ac:dyDescent="0.3">
      <c r="A413" s="2">
        <v>412</v>
      </c>
      <c r="B413" s="2" t="s">
        <v>645</v>
      </c>
      <c r="C413" s="2">
        <v>2776</v>
      </c>
      <c r="D413" s="2" t="s">
        <v>632</v>
      </c>
      <c r="F413" s="2">
        <v>23.3</v>
      </c>
      <c r="G413" s="2">
        <v>23.4</v>
      </c>
      <c r="H413" s="2">
        <v>23.35</v>
      </c>
      <c r="I413" s="2">
        <v>-17.690000000000001</v>
      </c>
      <c r="J413" s="2" t="s">
        <v>120</v>
      </c>
      <c r="K413" s="2" t="s">
        <v>633</v>
      </c>
      <c r="L413" s="2" t="s">
        <v>97</v>
      </c>
      <c r="M413" s="2" t="s">
        <v>125</v>
      </c>
      <c r="N413" s="2">
        <v>23</v>
      </c>
      <c r="O413" s="2" t="s">
        <v>503</v>
      </c>
      <c r="P413" s="2" t="s">
        <v>739</v>
      </c>
      <c r="R413" s="2">
        <v>104.29</v>
      </c>
      <c r="S413" s="2">
        <v>84.26</v>
      </c>
      <c r="T413" s="2">
        <v>0.53</v>
      </c>
      <c r="U413" s="2">
        <v>-0.56000000000000005</v>
      </c>
      <c r="V413" s="2">
        <v>4.37</v>
      </c>
      <c r="W413" s="2">
        <v>97.08</v>
      </c>
      <c r="X413" s="2">
        <v>221.79</v>
      </c>
      <c r="Y413" s="2">
        <v>162.18</v>
      </c>
    </row>
    <row r="414" spans="1:25" x14ac:dyDescent="0.3">
      <c r="A414" s="2">
        <v>413</v>
      </c>
      <c r="B414" s="2" t="s">
        <v>646</v>
      </c>
      <c r="C414" s="2">
        <v>2776</v>
      </c>
      <c r="D414" s="2" t="s">
        <v>632</v>
      </c>
      <c r="F414" s="2">
        <v>23</v>
      </c>
      <c r="G414" s="2">
        <v>23.1</v>
      </c>
      <c r="H414" s="2">
        <v>23.05</v>
      </c>
      <c r="I414" s="2">
        <v>-17.39</v>
      </c>
      <c r="J414" s="2" t="s">
        <v>120</v>
      </c>
      <c r="K414" s="2" t="s">
        <v>633</v>
      </c>
      <c r="L414" s="2" t="s">
        <v>97</v>
      </c>
      <c r="M414" s="2" t="s">
        <v>125</v>
      </c>
      <c r="N414" s="2">
        <v>23</v>
      </c>
      <c r="O414" s="2" t="s">
        <v>503</v>
      </c>
      <c r="P414" s="2" t="s">
        <v>739</v>
      </c>
      <c r="R414" s="2">
        <v>124.91</v>
      </c>
      <c r="S414" s="2">
        <v>92.29</v>
      </c>
      <c r="T414" s="2">
        <v>0.34</v>
      </c>
      <c r="U414" s="2">
        <v>-0.67</v>
      </c>
      <c r="V414" s="2">
        <v>4.22</v>
      </c>
      <c r="W414" s="2">
        <v>125.57</v>
      </c>
      <c r="X414" s="2">
        <v>248.6</v>
      </c>
      <c r="Y414" s="2">
        <v>176.12</v>
      </c>
    </row>
    <row r="415" spans="1:25" x14ac:dyDescent="0.3">
      <c r="A415" s="2">
        <v>414</v>
      </c>
      <c r="B415" s="2" t="s">
        <v>647</v>
      </c>
      <c r="C415" s="2">
        <v>2777</v>
      </c>
      <c r="D415" s="2" t="s">
        <v>632</v>
      </c>
      <c r="F415" s="2">
        <v>24.5</v>
      </c>
      <c r="G415" s="2">
        <v>24.6</v>
      </c>
      <c r="H415" s="2">
        <v>24.55</v>
      </c>
      <c r="I415" s="2">
        <v>-18.89</v>
      </c>
      <c r="J415" s="2" t="s">
        <v>120</v>
      </c>
      <c r="K415" s="2" t="s">
        <v>633</v>
      </c>
      <c r="L415" s="2" t="s">
        <v>97</v>
      </c>
      <c r="M415" s="2" t="s">
        <v>125</v>
      </c>
      <c r="N415" s="2">
        <v>23</v>
      </c>
      <c r="O415" s="2" t="s">
        <v>503</v>
      </c>
      <c r="P415" s="2" t="s">
        <v>739</v>
      </c>
      <c r="R415" s="2">
        <v>171.88</v>
      </c>
      <c r="S415" s="2">
        <v>98.81</v>
      </c>
      <c r="T415" s="2">
        <v>0</v>
      </c>
      <c r="U415" s="2">
        <v>-0.34</v>
      </c>
      <c r="V415" s="2">
        <v>8.25</v>
      </c>
      <c r="W415" s="2">
        <v>175.31</v>
      </c>
      <c r="X415" s="2">
        <v>296.31</v>
      </c>
      <c r="Y415" s="2">
        <v>199.31</v>
      </c>
    </row>
    <row r="416" spans="1:25" x14ac:dyDescent="0.3">
      <c r="A416" s="2">
        <v>415</v>
      </c>
      <c r="B416" s="2" t="s">
        <v>648</v>
      </c>
      <c r="C416" s="2">
        <v>2779</v>
      </c>
      <c r="D416" s="2" t="s">
        <v>632</v>
      </c>
      <c r="F416" s="2">
        <v>26.47</v>
      </c>
      <c r="G416" s="2">
        <v>26.54</v>
      </c>
      <c r="H416" s="2">
        <v>26.504999999999999</v>
      </c>
      <c r="I416" s="2">
        <v>-20.844999999999999</v>
      </c>
      <c r="J416" s="2" t="s">
        <v>120</v>
      </c>
      <c r="K416" s="2" t="s">
        <v>633</v>
      </c>
      <c r="L416" s="2" t="s">
        <v>97</v>
      </c>
      <c r="M416" s="2" t="s">
        <v>125</v>
      </c>
      <c r="N416" s="2">
        <v>23</v>
      </c>
      <c r="O416" s="2" t="s">
        <v>503</v>
      </c>
      <c r="P416" s="2" t="s">
        <v>739</v>
      </c>
      <c r="R416" s="2">
        <v>103.27</v>
      </c>
      <c r="S416" s="2">
        <v>87.25</v>
      </c>
      <c r="T416" s="2">
        <v>0.5</v>
      </c>
      <c r="U416" s="2">
        <v>-0.7</v>
      </c>
      <c r="V416" s="2">
        <v>3.55</v>
      </c>
      <c r="W416" s="2">
        <v>99.03</v>
      </c>
      <c r="X416" s="2">
        <v>224.03</v>
      </c>
      <c r="Y416" s="2">
        <v>169</v>
      </c>
    </row>
    <row r="417" spans="1:25" x14ac:dyDescent="0.3">
      <c r="A417" s="2">
        <v>416</v>
      </c>
      <c r="B417" s="2" t="s">
        <v>649</v>
      </c>
      <c r="C417" s="2">
        <v>2784</v>
      </c>
      <c r="D417" s="2" t="s">
        <v>632</v>
      </c>
      <c r="F417" s="2">
        <v>31.4</v>
      </c>
      <c r="G417" s="2">
        <v>31.5</v>
      </c>
      <c r="H417" s="2">
        <v>31.45</v>
      </c>
      <c r="I417" s="2">
        <v>-25.79</v>
      </c>
      <c r="J417" s="2" t="s">
        <v>120</v>
      </c>
      <c r="K417" s="2" t="s">
        <v>633</v>
      </c>
      <c r="L417" s="2" t="s">
        <v>97</v>
      </c>
      <c r="M417" s="2" t="s">
        <v>125</v>
      </c>
      <c r="N417" s="2">
        <v>23</v>
      </c>
      <c r="O417" s="2" t="s">
        <v>503</v>
      </c>
      <c r="P417" s="2" t="s">
        <v>739</v>
      </c>
      <c r="R417" s="2">
        <v>215.21</v>
      </c>
      <c r="S417" s="2">
        <v>89.56</v>
      </c>
      <c r="T417" s="2">
        <v>0.3</v>
      </c>
      <c r="U417" s="2">
        <v>0.45</v>
      </c>
      <c r="V417" s="2">
        <v>115.96</v>
      </c>
      <c r="W417" s="2">
        <v>207.57</v>
      </c>
      <c r="X417" s="2">
        <v>334.31</v>
      </c>
      <c r="Y417" s="2">
        <v>216.44</v>
      </c>
    </row>
    <row r="418" spans="1:25" x14ac:dyDescent="0.3">
      <c r="A418" s="2">
        <v>417</v>
      </c>
      <c r="B418" s="2" t="s">
        <v>650</v>
      </c>
      <c r="C418" s="2">
        <v>2788</v>
      </c>
      <c r="D418" s="2" t="s">
        <v>632</v>
      </c>
      <c r="F418" s="2">
        <v>35.6</v>
      </c>
      <c r="G418" s="2">
        <v>35.700000000000003</v>
      </c>
      <c r="H418" s="2">
        <v>35.650000000000006</v>
      </c>
      <c r="I418" s="2">
        <v>-29.990000000000006</v>
      </c>
      <c r="J418" s="2" t="s">
        <v>120</v>
      </c>
      <c r="K418" s="2" t="s">
        <v>633</v>
      </c>
      <c r="L418" s="2" t="s">
        <v>97</v>
      </c>
      <c r="M418" s="2" t="s">
        <v>125</v>
      </c>
      <c r="N418" s="2">
        <v>23</v>
      </c>
      <c r="O418" s="2" t="s">
        <v>503</v>
      </c>
      <c r="P418" s="2" t="s">
        <v>739</v>
      </c>
      <c r="R418" s="2">
        <v>157.01</v>
      </c>
      <c r="S418" s="2">
        <v>92.62</v>
      </c>
      <c r="T418" s="2">
        <v>0.15</v>
      </c>
      <c r="U418" s="2">
        <v>-0.36</v>
      </c>
      <c r="V418" s="2">
        <v>13.09</v>
      </c>
      <c r="W418" s="2">
        <v>158</v>
      </c>
      <c r="X418" s="2">
        <v>276.93</v>
      </c>
      <c r="Y418" s="2">
        <v>191.26</v>
      </c>
    </row>
    <row r="419" spans="1:25" x14ac:dyDescent="0.3">
      <c r="A419" s="2">
        <v>418</v>
      </c>
      <c r="B419" s="2" t="s">
        <v>651</v>
      </c>
      <c r="C419" s="2">
        <v>2793</v>
      </c>
      <c r="D419" s="2" t="s">
        <v>632</v>
      </c>
      <c r="F419" s="2">
        <v>40.450000000000003</v>
      </c>
      <c r="G419" s="2">
        <v>40.549999999999997</v>
      </c>
      <c r="H419" s="2">
        <v>40.5</v>
      </c>
      <c r="I419" s="2">
        <v>-34.840000000000003</v>
      </c>
      <c r="J419" s="2" t="s">
        <v>120</v>
      </c>
      <c r="K419" s="2" t="s">
        <v>633</v>
      </c>
      <c r="L419" s="2" t="s">
        <v>97</v>
      </c>
      <c r="M419" s="2" t="s">
        <v>122</v>
      </c>
      <c r="N419" s="2">
        <v>22</v>
      </c>
      <c r="O419" s="2" t="s">
        <v>503</v>
      </c>
      <c r="P419" s="2" t="s">
        <v>739</v>
      </c>
      <c r="R419" s="2">
        <v>113.83</v>
      </c>
      <c r="S419" s="2">
        <v>71.02</v>
      </c>
      <c r="T419" s="2">
        <v>0.25</v>
      </c>
      <c r="U419" s="2">
        <v>-0.43</v>
      </c>
      <c r="V419" s="2">
        <v>9.9</v>
      </c>
      <c r="W419" s="2">
        <v>113.93</v>
      </c>
      <c r="X419" s="2">
        <v>206.87</v>
      </c>
      <c r="Y419" s="2">
        <v>143.31</v>
      </c>
    </row>
    <row r="420" spans="1:25" x14ac:dyDescent="0.3">
      <c r="A420" s="2">
        <v>419</v>
      </c>
      <c r="B420" s="2" t="s">
        <v>652</v>
      </c>
      <c r="C420" s="2">
        <v>2796</v>
      </c>
      <c r="D420" s="2" t="s">
        <v>632</v>
      </c>
      <c r="F420" s="2">
        <v>43.4</v>
      </c>
      <c r="G420" s="2">
        <v>43.5</v>
      </c>
      <c r="H420" s="2">
        <v>43.45</v>
      </c>
      <c r="I420" s="2">
        <v>-37.790000000000006</v>
      </c>
      <c r="J420" s="2" t="s">
        <v>120</v>
      </c>
      <c r="K420" s="2" t="s">
        <v>633</v>
      </c>
      <c r="L420" s="2" t="s">
        <v>97</v>
      </c>
      <c r="M420" s="2" t="s">
        <v>122</v>
      </c>
      <c r="N420" s="2">
        <v>22</v>
      </c>
      <c r="O420" s="2" t="s">
        <v>503</v>
      </c>
      <c r="P420" s="2" t="s">
        <v>739</v>
      </c>
      <c r="R420" s="2">
        <v>121.78</v>
      </c>
      <c r="S420" s="2">
        <v>69.88</v>
      </c>
      <c r="T420" s="2">
        <v>0.1</v>
      </c>
      <c r="U420" s="2">
        <v>-0.31</v>
      </c>
      <c r="V420" s="2">
        <v>10.130000000000001</v>
      </c>
      <c r="W420" s="2">
        <v>122.87</v>
      </c>
      <c r="X420" s="2">
        <v>210.54</v>
      </c>
      <c r="Y420" s="2">
        <v>143.31</v>
      </c>
    </row>
    <row r="421" spans="1:25" x14ac:dyDescent="0.3">
      <c r="A421" s="2">
        <v>420</v>
      </c>
      <c r="B421" s="2" t="s">
        <v>653</v>
      </c>
      <c r="C421" s="2">
        <v>2800</v>
      </c>
      <c r="D421" s="2" t="s">
        <v>632</v>
      </c>
      <c r="F421" s="2">
        <v>47.5</v>
      </c>
      <c r="G421" s="2">
        <v>47.6</v>
      </c>
      <c r="H421" s="2">
        <v>47.55</v>
      </c>
      <c r="I421" s="2">
        <v>-41.89</v>
      </c>
      <c r="J421" s="2" t="s">
        <v>120</v>
      </c>
      <c r="K421" s="2" t="s">
        <v>633</v>
      </c>
      <c r="L421" s="2" t="s">
        <v>97</v>
      </c>
      <c r="M421" s="2" t="s">
        <v>122</v>
      </c>
      <c r="N421" s="2">
        <v>22</v>
      </c>
      <c r="O421" s="2" t="s">
        <v>503</v>
      </c>
      <c r="P421" s="2" t="s">
        <v>739</v>
      </c>
      <c r="R421" s="2">
        <v>103.57</v>
      </c>
      <c r="S421" s="2">
        <v>66.88</v>
      </c>
      <c r="T421" s="2">
        <v>0.21</v>
      </c>
      <c r="U421" s="2">
        <v>-0.52</v>
      </c>
      <c r="V421" s="2">
        <v>6.38</v>
      </c>
      <c r="W421" s="2">
        <v>105.12</v>
      </c>
      <c r="X421" s="2">
        <v>189.87</v>
      </c>
      <c r="Y421" s="2">
        <v>131.96</v>
      </c>
    </row>
    <row r="422" spans="1:25" x14ac:dyDescent="0.3">
      <c r="A422" s="2">
        <v>436</v>
      </c>
      <c r="B422" s="2" t="s">
        <v>654</v>
      </c>
      <c r="D422" s="2" t="s">
        <v>655</v>
      </c>
      <c r="F422" s="2">
        <v>19</v>
      </c>
      <c r="G422" s="2">
        <v>19</v>
      </c>
      <c r="H422" s="2">
        <v>19</v>
      </c>
      <c r="I422" s="2">
        <v>41.5</v>
      </c>
      <c r="J422" s="2" t="s">
        <v>24</v>
      </c>
      <c r="K422" s="2" t="s">
        <v>656</v>
      </c>
      <c r="L422" s="2" t="s">
        <v>657</v>
      </c>
      <c r="M422" s="2" t="s">
        <v>658</v>
      </c>
      <c r="N422" s="2">
        <v>22</v>
      </c>
      <c r="O422" s="2" t="s">
        <v>503</v>
      </c>
      <c r="P422" s="2" t="s">
        <v>739</v>
      </c>
      <c r="R422" s="2">
        <v>164.99176600051899</v>
      </c>
      <c r="S422" s="2">
        <v>87.265830886762402</v>
      </c>
      <c r="T422" s="2"/>
      <c r="U422" s="2"/>
      <c r="V422" s="2">
        <v>56.743459101170998</v>
      </c>
      <c r="W422" s="2">
        <v>158.918842935654</v>
      </c>
      <c r="X422" s="2">
        <v>280.00156549956699</v>
      </c>
      <c r="Y422" s="2">
        <v>176.11606920926701</v>
      </c>
    </row>
    <row r="423" spans="1:25" x14ac:dyDescent="0.3">
      <c r="A423" s="2">
        <v>437</v>
      </c>
      <c r="B423" s="2" t="s">
        <v>659</v>
      </c>
      <c r="D423" s="2" t="s">
        <v>655</v>
      </c>
      <c r="F423" s="2">
        <v>17.100000000000001</v>
      </c>
      <c r="G423" s="2">
        <v>17.100000000000001</v>
      </c>
      <c r="H423" s="2">
        <v>17.100000000000001</v>
      </c>
      <c r="I423" s="2">
        <v>43.4</v>
      </c>
      <c r="J423" s="2" t="s">
        <v>24</v>
      </c>
      <c r="K423" s="2" t="s">
        <v>656</v>
      </c>
      <c r="L423" s="2" t="s">
        <v>657</v>
      </c>
      <c r="M423" s="2" t="s">
        <v>658</v>
      </c>
      <c r="N423" s="2">
        <v>22</v>
      </c>
      <c r="O423" s="2" t="s">
        <v>503</v>
      </c>
      <c r="P423" s="2" t="s">
        <v>739</v>
      </c>
      <c r="R423" s="2">
        <v>179.90944888331299</v>
      </c>
      <c r="S423" s="2">
        <v>76.351403310775197</v>
      </c>
      <c r="T423" s="2"/>
      <c r="U423" s="2"/>
      <c r="V423" s="2">
        <v>98.021935000874393</v>
      </c>
      <c r="W423" s="2">
        <v>175.13385678853101</v>
      </c>
      <c r="X423" s="2">
        <v>279.65733154135899</v>
      </c>
      <c r="Y423" s="2">
        <v>183.52957386697801</v>
      </c>
    </row>
    <row r="424" spans="1:25" x14ac:dyDescent="0.3">
      <c r="A424" s="2">
        <v>438</v>
      </c>
      <c r="B424" s="2" t="s">
        <v>660</v>
      </c>
      <c r="D424" s="2" t="s">
        <v>655</v>
      </c>
      <c r="F424" s="2">
        <v>15.6</v>
      </c>
      <c r="G424" s="2">
        <v>15.6</v>
      </c>
      <c r="H424" s="2">
        <v>15.6</v>
      </c>
      <c r="I424" s="2">
        <v>44.9</v>
      </c>
      <c r="J424" s="2" t="s">
        <v>24</v>
      </c>
      <c r="K424" s="2" t="s">
        <v>656</v>
      </c>
      <c r="L424" s="2" t="s">
        <v>657</v>
      </c>
      <c r="M424" s="2" t="s">
        <v>658</v>
      </c>
      <c r="N424" s="2">
        <v>22</v>
      </c>
      <c r="O424" s="2" t="s">
        <v>503</v>
      </c>
      <c r="P424" s="2" t="s">
        <v>739</v>
      </c>
      <c r="R424" s="2">
        <v>180.089482801006</v>
      </c>
      <c r="S424" s="2">
        <v>71.621271098202897</v>
      </c>
      <c r="T424" s="2"/>
      <c r="U424" s="2"/>
      <c r="V424" s="2">
        <v>99.981249820913106</v>
      </c>
      <c r="W424" s="2">
        <v>172.29287994874599</v>
      </c>
      <c r="X424" s="2">
        <v>277.11812072252502</v>
      </c>
      <c r="Y424" s="2">
        <v>183.52957386697801</v>
      </c>
    </row>
    <row r="425" spans="1:25" x14ac:dyDescent="0.3">
      <c r="A425" s="2">
        <v>439</v>
      </c>
      <c r="B425" s="2" t="s">
        <v>661</v>
      </c>
      <c r="D425" s="2" t="s">
        <v>655</v>
      </c>
      <c r="F425" s="2">
        <v>14.8</v>
      </c>
      <c r="G425" s="2">
        <v>14.8</v>
      </c>
      <c r="H425" s="2">
        <v>14.8</v>
      </c>
      <c r="I425" s="2">
        <v>45.7</v>
      </c>
      <c r="J425" s="2" t="s">
        <v>24</v>
      </c>
      <c r="K425" s="2" t="s">
        <v>656</v>
      </c>
      <c r="L425" s="2" t="s">
        <v>657</v>
      </c>
      <c r="M425" s="2" t="s">
        <v>658</v>
      </c>
      <c r="N425" s="2">
        <v>22</v>
      </c>
      <c r="O425" s="2" t="s">
        <v>503</v>
      </c>
      <c r="P425" s="2" t="s">
        <v>739</v>
      </c>
      <c r="R425" s="2">
        <v>177.60892265765199</v>
      </c>
      <c r="S425" s="2">
        <v>68.035287724388795</v>
      </c>
      <c r="T425" s="2"/>
      <c r="U425" s="2"/>
      <c r="V425" s="2">
        <v>101.33707280381699</v>
      </c>
      <c r="W425" s="2">
        <v>170.248434508065</v>
      </c>
      <c r="X425" s="2">
        <v>269.34288866642999</v>
      </c>
      <c r="Y425" s="2">
        <v>176.11606920926701</v>
      </c>
    </row>
    <row r="426" spans="1:25" x14ac:dyDescent="0.3">
      <c r="A426" s="2">
        <v>440</v>
      </c>
      <c r="B426" s="2" t="s">
        <v>662</v>
      </c>
      <c r="D426" s="2" t="s">
        <v>655</v>
      </c>
      <c r="F426" s="2">
        <v>11</v>
      </c>
      <c r="G426" s="2">
        <v>11</v>
      </c>
      <c r="H426" s="2">
        <v>11</v>
      </c>
      <c r="I426" s="2">
        <v>49.5</v>
      </c>
      <c r="J426" s="2" t="s">
        <v>24</v>
      </c>
      <c r="K426" s="2" t="s">
        <v>656</v>
      </c>
      <c r="L426" s="2" t="s">
        <v>657</v>
      </c>
      <c r="M426" s="2" t="s">
        <v>656</v>
      </c>
      <c r="N426" s="2">
        <v>24</v>
      </c>
      <c r="O426" s="2" t="s">
        <v>503</v>
      </c>
      <c r="P426" s="2" t="s">
        <v>739</v>
      </c>
      <c r="R426" s="2">
        <v>177.72857044903</v>
      </c>
      <c r="S426" s="2">
        <v>72.110266011691493</v>
      </c>
      <c r="T426" s="2"/>
      <c r="U426" s="2"/>
      <c r="V426" s="2">
        <v>99.9432205496731</v>
      </c>
      <c r="W426" s="2">
        <v>172.64508405476201</v>
      </c>
      <c r="X426" s="2">
        <v>272.454484369912</v>
      </c>
      <c r="Y426" s="2">
        <v>183.52957386697801</v>
      </c>
    </row>
    <row r="427" spans="1:25" x14ac:dyDescent="0.3">
      <c r="A427" s="2">
        <v>441</v>
      </c>
      <c r="B427" s="2" t="s">
        <v>663</v>
      </c>
      <c r="D427" s="2" t="s">
        <v>664</v>
      </c>
      <c r="F427" s="2">
        <v>10</v>
      </c>
      <c r="G427" s="2">
        <v>11</v>
      </c>
      <c r="H427" s="2">
        <v>10.5</v>
      </c>
      <c r="I427" s="2">
        <v>50.75</v>
      </c>
      <c r="J427" s="2" t="s">
        <v>24</v>
      </c>
      <c r="K427" s="2" t="s">
        <v>656</v>
      </c>
      <c r="L427" s="2" t="s">
        <v>657</v>
      </c>
      <c r="M427" s="2" t="s">
        <v>658</v>
      </c>
      <c r="N427" s="2">
        <v>22</v>
      </c>
      <c r="O427" s="2" t="s">
        <v>503</v>
      </c>
      <c r="P427" s="2" t="s">
        <v>739</v>
      </c>
      <c r="R427" s="2">
        <v>158.27642624364401</v>
      </c>
      <c r="S427" s="2">
        <v>72.524462186210002</v>
      </c>
      <c r="T427" s="2"/>
      <c r="U427" s="2"/>
      <c r="V427" s="2">
        <v>78.119074393389596</v>
      </c>
      <c r="W427" s="2">
        <v>155.53090026009099</v>
      </c>
      <c r="X427" s="2">
        <v>251.81365754961999</v>
      </c>
      <c r="Y427" s="2">
        <v>169.002026105092</v>
      </c>
    </row>
    <row r="428" spans="1:25" x14ac:dyDescent="0.3">
      <c r="A428" s="2">
        <v>442</v>
      </c>
      <c r="B428" s="2" t="s">
        <v>665</v>
      </c>
      <c r="D428" s="2" t="s">
        <v>664</v>
      </c>
      <c r="F428" s="2">
        <v>9</v>
      </c>
      <c r="G428" s="2">
        <v>9.5</v>
      </c>
      <c r="H428" s="2">
        <v>9.25</v>
      </c>
      <c r="I428" s="2">
        <v>52</v>
      </c>
      <c r="J428" s="2" t="s">
        <v>24</v>
      </c>
      <c r="K428" s="2" t="s">
        <v>656</v>
      </c>
      <c r="L428" s="2" t="s">
        <v>657</v>
      </c>
      <c r="M428" s="2" t="s">
        <v>658</v>
      </c>
      <c r="N428" s="2">
        <v>22</v>
      </c>
      <c r="O428" s="2" t="s">
        <v>503</v>
      </c>
      <c r="P428" s="2" t="s">
        <v>739</v>
      </c>
      <c r="R428" s="2">
        <v>168.59753474318501</v>
      </c>
      <c r="S428" s="2">
        <v>69.545262533196293</v>
      </c>
      <c r="T428" s="2"/>
      <c r="U428" s="2"/>
      <c r="V428" s="2">
        <v>94.147019808510393</v>
      </c>
      <c r="W428" s="2">
        <v>164.90212197314699</v>
      </c>
      <c r="X428" s="2">
        <v>257.965080807611</v>
      </c>
      <c r="Y428" s="2">
        <v>176.11606920926701</v>
      </c>
    </row>
    <row r="429" spans="1:25" x14ac:dyDescent="0.3">
      <c r="A429" s="2">
        <v>443</v>
      </c>
      <c r="B429" s="2" t="s">
        <v>666</v>
      </c>
      <c r="D429" s="2" t="s">
        <v>664</v>
      </c>
      <c r="F429" s="2">
        <v>8</v>
      </c>
      <c r="G429" s="2">
        <v>8.5</v>
      </c>
      <c r="H429" s="2">
        <v>8.25</v>
      </c>
      <c r="I429" s="2">
        <v>53</v>
      </c>
      <c r="J429" s="2" t="s">
        <v>24</v>
      </c>
      <c r="K429" s="2" t="s">
        <v>656</v>
      </c>
      <c r="L429" s="2" t="s">
        <v>657</v>
      </c>
      <c r="M429" s="2" t="s">
        <v>658</v>
      </c>
      <c r="N429" s="2">
        <v>22</v>
      </c>
      <c r="O429" s="2" t="s">
        <v>503</v>
      </c>
      <c r="P429" s="2" t="s">
        <v>739</v>
      </c>
      <c r="R429" s="2">
        <v>160.26879694853301</v>
      </c>
      <c r="S429" s="2">
        <v>88.559825602609706</v>
      </c>
      <c r="T429" s="2"/>
      <c r="U429" s="2"/>
      <c r="V429" s="2">
        <v>3.2660398432370701</v>
      </c>
      <c r="W429" s="2">
        <v>169.76846687644999</v>
      </c>
      <c r="X429" s="2">
        <v>264.271693707309</v>
      </c>
      <c r="Y429" s="2">
        <v>191.25514574011399</v>
      </c>
    </row>
    <row r="430" spans="1:25" x14ac:dyDescent="0.3">
      <c r="A430" s="2">
        <v>444</v>
      </c>
      <c r="B430" s="2" t="s">
        <v>667</v>
      </c>
      <c r="D430" s="2" t="s">
        <v>664</v>
      </c>
      <c r="F430" s="2">
        <v>6</v>
      </c>
      <c r="G430" s="2">
        <v>6.5</v>
      </c>
      <c r="H430" s="2">
        <v>6.25</v>
      </c>
      <c r="I430" s="2">
        <v>55</v>
      </c>
      <c r="J430" s="2" t="s">
        <v>24</v>
      </c>
      <c r="K430" s="2" t="s">
        <v>656</v>
      </c>
      <c r="L430" s="2" t="s">
        <v>657</v>
      </c>
      <c r="M430" s="2" t="s">
        <v>658</v>
      </c>
      <c r="N430" s="2">
        <v>22</v>
      </c>
      <c r="O430" s="2" t="s">
        <v>503</v>
      </c>
      <c r="P430" s="2" t="s">
        <v>739</v>
      </c>
      <c r="R430" s="2">
        <v>138.98169712748299</v>
      </c>
      <c r="S430" s="2">
        <v>63.842315713696102</v>
      </c>
      <c r="T430" s="2"/>
      <c r="U430" s="2"/>
      <c r="V430" s="2">
        <v>67.5447563419186</v>
      </c>
      <c r="W430" s="2">
        <v>140.06803499092399</v>
      </c>
      <c r="X430" s="2">
        <v>217.58304921324699</v>
      </c>
      <c r="Y430" s="2">
        <v>149.33812482325001</v>
      </c>
    </row>
    <row r="431" spans="1:25" x14ac:dyDescent="0.3">
      <c r="A431" s="2">
        <v>445</v>
      </c>
      <c r="B431" s="2" t="s">
        <v>668</v>
      </c>
      <c r="D431" s="2" t="s">
        <v>664</v>
      </c>
      <c r="F431" s="2">
        <v>4</v>
      </c>
      <c r="G431" s="2">
        <v>4.5</v>
      </c>
      <c r="H431" s="2">
        <v>4.25</v>
      </c>
      <c r="I431" s="2">
        <v>57</v>
      </c>
      <c r="J431" s="2" t="s">
        <v>24</v>
      </c>
      <c r="K431" s="2" t="s">
        <v>656</v>
      </c>
      <c r="L431" s="2" t="s">
        <v>657</v>
      </c>
      <c r="M431" s="2" t="s">
        <v>658</v>
      </c>
      <c r="N431" s="2">
        <v>22</v>
      </c>
      <c r="O431" s="2" t="s">
        <v>503</v>
      </c>
      <c r="P431" s="2" t="s">
        <v>739</v>
      </c>
      <c r="R431" s="2">
        <v>118.662170831994</v>
      </c>
      <c r="S431" s="2">
        <v>70.146930780189606</v>
      </c>
      <c r="T431" s="2"/>
      <c r="U431" s="2"/>
      <c r="V431" s="2">
        <v>2.5525775649780198</v>
      </c>
      <c r="W431" s="2">
        <v>128.33071053260801</v>
      </c>
      <c r="X431" s="2">
        <v>201.62092633890899</v>
      </c>
      <c r="Y431" s="2">
        <v>143.30575161699301</v>
      </c>
    </row>
    <row r="432" spans="1:25" x14ac:dyDescent="0.3">
      <c r="A432" s="2">
        <v>446</v>
      </c>
      <c r="B432" s="2" t="s">
        <v>669</v>
      </c>
      <c r="D432" s="2" t="s">
        <v>670</v>
      </c>
      <c r="F432" s="2">
        <v>15</v>
      </c>
      <c r="G432" s="2">
        <v>15.5</v>
      </c>
      <c r="H432" s="2">
        <v>15.25</v>
      </c>
      <c r="I432" s="2">
        <v>1.379999999999999</v>
      </c>
      <c r="J432" s="2" t="s">
        <v>24</v>
      </c>
      <c r="K432" s="2" t="s">
        <v>671</v>
      </c>
      <c r="L432" s="2" t="s">
        <v>26</v>
      </c>
      <c r="M432" s="2" t="s">
        <v>27</v>
      </c>
      <c r="N432" s="2">
        <v>26</v>
      </c>
      <c r="O432" s="2" t="s">
        <v>503</v>
      </c>
      <c r="P432" s="2" t="s">
        <v>739</v>
      </c>
      <c r="R432" s="2">
        <v>10.483979739659</v>
      </c>
      <c r="S432" s="2">
        <v>8.2140708629520098</v>
      </c>
      <c r="T432" s="2"/>
      <c r="U432" s="2"/>
      <c r="V432" s="2">
        <v>127.826587580148</v>
      </c>
      <c r="W432" s="2">
        <v>116.500543287824</v>
      </c>
      <c r="X432" s="2">
        <v>103.666380283366</v>
      </c>
      <c r="Y432" s="2">
        <v>29.000765344375399</v>
      </c>
    </row>
    <row r="433" spans="1:25" x14ac:dyDescent="0.3">
      <c r="A433" s="2">
        <v>447</v>
      </c>
      <c r="B433" s="2" t="s">
        <v>672</v>
      </c>
      <c r="D433" s="2" t="s">
        <v>670</v>
      </c>
      <c r="F433" s="2">
        <v>13.5</v>
      </c>
      <c r="G433" s="2">
        <v>14</v>
      </c>
      <c r="H433" s="2">
        <v>13.75</v>
      </c>
      <c r="I433" s="2">
        <v>2.879999999999999</v>
      </c>
      <c r="J433" s="2" t="s">
        <v>24</v>
      </c>
      <c r="K433" s="2" t="s">
        <v>671</v>
      </c>
      <c r="L433" s="2" t="s">
        <v>26</v>
      </c>
      <c r="M433" s="2" t="s">
        <v>27</v>
      </c>
      <c r="N433" s="2">
        <v>26</v>
      </c>
      <c r="O433" s="2" t="s">
        <v>503</v>
      </c>
      <c r="P433" s="2" t="s">
        <v>739</v>
      </c>
      <c r="R433" s="2">
        <v>136.205514710166</v>
      </c>
      <c r="S433" s="2">
        <v>142.25405235171701</v>
      </c>
      <c r="T433" s="2"/>
      <c r="U433" s="2"/>
      <c r="V433" s="2">
        <v>212.39466337529399</v>
      </c>
      <c r="W433" s="2">
        <v>198.32181539325799</v>
      </c>
      <c r="X433" s="2">
        <v>196.071332612276</v>
      </c>
      <c r="Y433" s="2">
        <v>147.977059862164</v>
      </c>
    </row>
    <row r="434" spans="1:25" x14ac:dyDescent="0.3">
      <c r="A434" s="2">
        <v>448</v>
      </c>
      <c r="B434" s="2" t="s">
        <v>673</v>
      </c>
      <c r="D434" s="2" t="s">
        <v>670</v>
      </c>
      <c r="F434" s="2">
        <v>11.5</v>
      </c>
      <c r="G434" s="2">
        <v>12</v>
      </c>
      <c r="H434" s="2">
        <v>11.75</v>
      </c>
      <c r="I434" s="2">
        <v>4.879999999999999</v>
      </c>
      <c r="J434" s="2" t="s">
        <v>24</v>
      </c>
      <c r="K434" s="2" t="s">
        <v>671</v>
      </c>
      <c r="L434" s="2" t="s">
        <v>26</v>
      </c>
      <c r="M434" s="2" t="s">
        <v>27</v>
      </c>
      <c r="N434" s="2">
        <v>26</v>
      </c>
      <c r="O434" s="2" t="s">
        <v>503</v>
      </c>
      <c r="P434" s="2" t="s">
        <v>739</v>
      </c>
      <c r="R434" s="2">
        <v>231.64630396349199</v>
      </c>
      <c r="S434" s="2">
        <v>235.431866294537</v>
      </c>
      <c r="T434" s="2"/>
      <c r="U434" s="2"/>
      <c r="V434" s="2">
        <v>337.03005646172602</v>
      </c>
      <c r="W434" s="2">
        <v>315.44800682114402</v>
      </c>
      <c r="X434" s="2">
        <v>322.31605359092998</v>
      </c>
      <c r="Y434" s="2">
        <v>249.11624706638401</v>
      </c>
    </row>
    <row r="435" spans="1:25" x14ac:dyDescent="0.3">
      <c r="A435" s="2">
        <v>449</v>
      </c>
      <c r="B435" s="2" t="s">
        <v>674</v>
      </c>
      <c r="D435" s="2" t="s">
        <v>675</v>
      </c>
      <c r="F435" s="2">
        <v>0</v>
      </c>
      <c r="G435" s="2">
        <v>0</v>
      </c>
      <c r="H435" s="2">
        <v>0</v>
      </c>
      <c r="I435" s="2">
        <v>-17.7</v>
      </c>
      <c r="J435" s="2" t="s">
        <v>488</v>
      </c>
      <c r="K435" s="2" t="s">
        <v>121</v>
      </c>
      <c r="L435" s="2" t="s">
        <v>94</v>
      </c>
      <c r="M435" s="2" t="s">
        <v>94</v>
      </c>
      <c r="N435" s="2">
        <v>31</v>
      </c>
      <c r="O435" s="2" t="s">
        <v>505</v>
      </c>
      <c r="P435" s="2" t="s">
        <v>739</v>
      </c>
      <c r="R435" s="2">
        <v>136.22773154348999</v>
      </c>
      <c r="S435" s="2">
        <v>138.76750912140301</v>
      </c>
      <c r="T435" s="2"/>
      <c r="U435" s="2"/>
      <c r="V435" s="2">
        <v>223.317192641384</v>
      </c>
      <c r="W435" s="2">
        <v>207.19966000333801</v>
      </c>
      <c r="X435" s="2">
        <v>203.88040512759699</v>
      </c>
      <c r="Y435" s="2">
        <v>150.135930154352</v>
      </c>
    </row>
    <row r="436" spans="1:25" x14ac:dyDescent="0.3">
      <c r="A436" s="2">
        <v>450</v>
      </c>
      <c r="B436" s="2" t="s">
        <v>676</v>
      </c>
      <c r="D436" s="2" t="s">
        <v>677</v>
      </c>
      <c r="F436" s="2">
        <v>0</v>
      </c>
      <c r="G436" s="2">
        <v>0</v>
      </c>
      <c r="H436" s="2">
        <v>0</v>
      </c>
      <c r="I436" s="2">
        <v>-16</v>
      </c>
      <c r="J436" s="2" t="s">
        <v>488</v>
      </c>
      <c r="K436" s="2" t="s">
        <v>121</v>
      </c>
      <c r="L436" s="2" t="s">
        <v>94</v>
      </c>
      <c r="M436" s="2" t="s">
        <v>94</v>
      </c>
      <c r="N436" s="2">
        <v>31</v>
      </c>
      <c r="O436" s="2" t="s">
        <v>505</v>
      </c>
      <c r="P436" s="2" t="s">
        <v>739</v>
      </c>
      <c r="R436" s="2">
        <v>75.057958625547599</v>
      </c>
      <c r="S436" s="2">
        <v>78.257695696050504</v>
      </c>
      <c r="T436" s="2"/>
      <c r="U436" s="2"/>
      <c r="V436" s="2">
        <v>82.605450983365202</v>
      </c>
      <c r="W436" s="2">
        <v>79.865571587863698</v>
      </c>
      <c r="X436" s="2">
        <v>89.682381843626501</v>
      </c>
      <c r="Y436" s="2">
        <v>76.922435373706506</v>
      </c>
    </row>
    <row r="437" spans="1:25" x14ac:dyDescent="0.3">
      <c r="A437" s="2">
        <v>451</v>
      </c>
      <c r="B437" s="2" t="s">
        <v>678</v>
      </c>
      <c r="D437" s="2" t="s">
        <v>679</v>
      </c>
      <c r="F437" s="2">
        <v>0</v>
      </c>
      <c r="G437" s="2">
        <v>0</v>
      </c>
      <c r="H437" s="2">
        <v>0</v>
      </c>
      <c r="I437" s="2">
        <v>-14.9</v>
      </c>
      <c r="J437" s="2" t="s">
        <v>488</v>
      </c>
      <c r="K437" s="2" t="s">
        <v>121</v>
      </c>
      <c r="L437" s="2" t="s">
        <v>94</v>
      </c>
      <c r="M437" s="2" t="s">
        <v>94</v>
      </c>
      <c r="N437" s="2">
        <v>31</v>
      </c>
      <c r="O437" s="2" t="s">
        <v>505</v>
      </c>
      <c r="P437" s="2" t="s">
        <v>739</v>
      </c>
      <c r="R437" s="2">
        <v>155.62442731070499</v>
      </c>
      <c r="S437" s="2">
        <v>162.17534808642699</v>
      </c>
      <c r="T437" s="2"/>
      <c r="U437" s="2"/>
      <c r="V437" s="2">
        <v>216.438415651458</v>
      </c>
      <c r="W437" s="2">
        <v>207.69558925715299</v>
      </c>
      <c r="X437" s="2">
        <v>207.69558925715299</v>
      </c>
      <c r="Y437" s="2">
        <v>162.17534808642699</v>
      </c>
    </row>
    <row r="438" spans="1:25" x14ac:dyDescent="0.3">
      <c r="A438" s="2">
        <v>452</v>
      </c>
      <c r="B438" s="2" t="s">
        <v>681</v>
      </c>
      <c r="C438" s="2">
        <v>6226</v>
      </c>
      <c r="D438" s="2" t="s">
        <v>726</v>
      </c>
      <c r="I438" s="2">
        <v>21.310000000000002</v>
      </c>
      <c r="J438" s="2" t="s">
        <v>488</v>
      </c>
      <c r="K438" s="2" t="s">
        <v>732</v>
      </c>
      <c r="L438" s="2" t="s">
        <v>296</v>
      </c>
      <c r="M438" s="2" t="s">
        <v>733</v>
      </c>
      <c r="N438" s="2">
        <v>43</v>
      </c>
      <c r="O438" s="2" t="s">
        <v>53</v>
      </c>
      <c r="P438" s="2" t="s">
        <v>739</v>
      </c>
      <c r="R438" s="4">
        <v>95.680597439700421</v>
      </c>
      <c r="S438" s="4">
        <v>54.632018691266602</v>
      </c>
      <c r="V438" s="4">
        <v>4.8170361813686533</v>
      </c>
      <c r="W438" s="4">
        <v>95.535792395142821</v>
      </c>
      <c r="X438" s="4">
        <v>165.65434004046659</v>
      </c>
      <c r="Y438" s="4">
        <v>107.3777040980505</v>
      </c>
    </row>
    <row r="439" spans="1:25" x14ac:dyDescent="0.3">
      <c r="A439" s="2">
        <v>453</v>
      </c>
      <c r="B439" s="2" t="s">
        <v>682</v>
      </c>
      <c r="C439" s="2">
        <v>6227</v>
      </c>
      <c r="D439" s="2" t="s">
        <v>726</v>
      </c>
      <c r="I439" s="2">
        <v>21.01</v>
      </c>
      <c r="J439" s="2" t="s">
        <v>488</v>
      </c>
      <c r="K439" s="2" t="s">
        <v>732</v>
      </c>
      <c r="L439" s="2" t="s">
        <v>296</v>
      </c>
      <c r="M439" s="2" t="s">
        <v>733</v>
      </c>
      <c r="N439" s="2">
        <v>43</v>
      </c>
      <c r="O439" s="2" t="s">
        <v>53</v>
      </c>
      <c r="P439" s="2" t="s">
        <v>739</v>
      </c>
      <c r="R439" s="4">
        <v>67.097475976449388</v>
      </c>
      <c r="S439" s="4">
        <v>44.521308605006702</v>
      </c>
      <c r="V439" s="4">
        <v>3.927214712122606</v>
      </c>
      <c r="W439" s="4">
        <v>66.882009855875921</v>
      </c>
      <c r="X439" s="4">
        <v>125.5169176118343</v>
      </c>
      <c r="Y439" s="4">
        <v>83.843940071649143</v>
      </c>
    </row>
    <row r="440" spans="1:25" x14ac:dyDescent="0.3">
      <c r="A440" s="2">
        <v>454</v>
      </c>
      <c r="B440" s="2" t="s">
        <v>683</v>
      </c>
      <c r="C440" s="2">
        <v>6228</v>
      </c>
      <c r="D440" s="2" t="s">
        <v>726</v>
      </c>
      <c r="I440" s="2">
        <v>20.61</v>
      </c>
      <c r="J440" s="2" t="s">
        <v>488</v>
      </c>
      <c r="K440" s="2" t="s">
        <v>732</v>
      </c>
      <c r="L440" s="2" t="s">
        <v>296</v>
      </c>
      <c r="M440" s="2" t="s">
        <v>733</v>
      </c>
      <c r="N440" s="2">
        <v>43</v>
      </c>
      <c r="O440" s="2" t="s">
        <v>53</v>
      </c>
      <c r="P440" s="2" t="s">
        <v>739</v>
      </c>
      <c r="R440" s="4">
        <v>123.9533201810453</v>
      </c>
      <c r="S440" s="4">
        <v>91.7393636192228</v>
      </c>
      <c r="V440" s="4">
        <v>2.8919628295476381</v>
      </c>
      <c r="W440" s="4">
        <v>120.8737414934147</v>
      </c>
      <c r="X440" s="4">
        <v>247.48486479783099</v>
      </c>
      <c r="Y440" s="4">
        <v>162.1753480864275</v>
      </c>
    </row>
    <row r="441" spans="1:25" x14ac:dyDescent="0.3">
      <c r="A441" s="2">
        <v>455</v>
      </c>
      <c r="B441" s="2" t="s">
        <v>684</v>
      </c>
      <c r="C441" s="2">
        <v>6229</v>
      </c>
      <c r="D441" s="2" t="s">
        <v>726</v>
      </c>
      <c r="I441" s="2">
        <v>20.61</v>
      </c>
      <c r="J441" s="2" t="s">
        <v>488</v>
      </c>
      <c r="K441" s="2" t="s">
        <v>732</v>
      </c>
      <c r="L441" s="2" t="s">
        <v>741</v>
      </c>
      <c r="M441" s="2" t="s">
        <v>742</v>
      </c>
      <c r="N441" s="2">
        <v>13.5</v>
      </c>
      <c r="O441" s="2" t="s">
        <v>490</v>
      </c>
      <c r="P441" s="2" t="s">
        <v>739</v>
      </c>
      <c r="R441" s="4">
        <v>107.4788133653653</v>
      </c>
      <c r="S441" s="4">
        <v>47.319702858172903</v>
      </c>
      <c r="V441" s="4">
        <v>55.390459194228043</v>
      </c>
      <c r="W441" s="4">
        <v>105.2423118091519</v>
      </c>
      <c r="X441" s="4">
        <v>168.3858740754344</v>
      </c>
      <c r="Y441" s="4">
        <v>111.897706804443</v>
      </c>
    </row>
    <row r="442" spans="1:25" x14ac:dyDescent="0.3">
      <c r="A442" s="2">
        <v>456</v>
      </c>
      <c r="B442" s="2" t="s">
        <v>685</v>
      </c>
      <c r="C442" s="2">
        <v>6230</v>
      </c>
      <c r="D442" s="2" t="s">
        <v>726</v>
      </c>
      <c r="I442" s="2">
        <v>19.91</v>
      </c>
      <c r="J442" s="2" t="s">
        <v>488</v>
      </c>
      <c r="K442" s="2" t="s">
        <v>732</v>
      </c>
      <c r="L442" s="2" t="s">
        <v>741</v>
      </c>
      <c r="M442" s="2" t="s">
        <v>742</v>
      </c>
      <c r="N442" s="2">
        <v>13.5</v>
      </c>
      <c r="O442" s="2" t="s">
        <v>490</v>
      </c>
      <c r="P442" s="2" t="s">
        <v>739</v>
      </c>
      <c r="R442" s="4">
        <v>105.07288600571719</v>
      </c>
      <c r="S442" s="4">
        <v>60.315572946207503</v>
      </c>
      <c r="V442" s="4">
        <v>8.3396332790873018</v>
      </c>
      <c r="W442" s="4">
        <v>108.09067744959</v>
      </c>
      <c r="X442" s="4">
        <v>181.11269518781219</v>
      </c>
      <c r="Y442" s="4">
        <v>126.6316902589105</v>
      </c>
    </row>
    <row r="443" spans="1:25" x14ac:dyDescent="0.3">
      <c r="A443" s="2">
        <v>457</v>
      </c>
      <c r="B443" s="2" t="s">
        <v>686</v>
      </c>
      <c r="C443" s="2">
        <v>6231</v>
      </c>
      <c r="D443" s="2" t="s">
        <v>726</v>
      </c>
      <c r="I443" s="2">
        <v>19.310000000000002</v>
      </c>
      <c r="J443" s="2" t="s">
        <v>488</v>
      </c>
      <c r="K443" s="2" t="s">
        <v>732</v>
      </c>
      <c r="L443" s="2" t="s">
        <v>498</v>
      </c>
      <c r="M443" s="2" t="s">
        <v>498</v>
      </c>
      <c r="N443" s="2">
        <v>13</v>
      </c>
      <c r="O443" s="2" t="s">
        <v>490</v>
      </c>
      <c r="P443" s="2" t="s">
        <v>739</v>
      </c>
      <c r="R443" s="4">
        <v>104.2710788519577</v>
      </c>
      <c r="S443" s="4">
        <v>54.436394010720598</v>
      </c>
      <c r="V443" s="4">
        <v>14.097609582535579</v>
      </c>
      <c r="W443" s="4">
        <v>105.2619996348208</v>
      </c>
      <c r="X443" s="4">
        <v>172.5832619356425</v>
      </c>
      <c r="Y443" s="4">
        <v>116.60797642553101</v>
      </c>
    </row>
    <row r="444" spans="1:25" x14ac:dyDescent="0.3">
      <c r="A444" s="2">
        <v>458</v>
      </c>
      <c r="B444" s="2" t="s">
        <v>687</v>
      </c>
      <c r="C444" s="2">
        <v>6232</v>
      </c>
      <c r="D444" s="2" t="s">
        <v>726</v>
      </c>
      <c r="I444" s="2">
        <v>18.810000000000002</v>
      </c>
      <c r="J444" s="2" t="s">
        <v>488</v>
      </c>
      <c r="K444" s="2" t="s">
        <v>732</v>
      </c>
      <c r="L444" s="2" t="s">
        <v>498</v>
      </c>
      <c r="M444" s="2" t="s">
        <v>498</v>
      </c>
      <c r="N444" s="2">
        <v>13</v>
      </c>
      <c r="O444" s="2" t="s">
        <v>490</v>
      </c>
      <c r="P444" s="2" t="s">
        <v>739</v>
      </c>
      <c r="R444" s="4">
        <v>113.4664278789504</v>
      </c>
      <c r="S444" s="4">
        <v>55.3524705148564</v>
      </c>
      <c r="V444" s="4">
        <v>44.631159410239178</v>
      </c>
      <c r="W444" s="4">
        <v>111.7746784429967</v>
      </c>
      <c r="X444" s="4">
        <v>184.95715296009411</v>
      </c>
      <c r="Y444" s="4">
        <v>121.51652213767549</v>
      </c>
    </row>
    <row r="445" spans="1:25" x14ac:dyDescent="0.3">
      <c r="A445" s="2">
        <v>459</v>
      </c>
      <c r="B445" s="2" t="s">
        <v>688</v>
      </c>
      <c r="C445" s="2">
        <v>6233</v>
      </c>
      <c r="D445" s="2" t="s">
        <v>726</v>
      </c>
      <c r="I445" s="2">
        <v>18.060000000000002</v>
      </c>
      <c r="J445" s="2" t="s">
        <v>488</v>
      </c>
      <c r="K445" s="2" t="s">
        <v>732</v>
      </c>
      <c r="L445" s="2" t="s">
        <v>498</v>
      </c>
      <c r="M445" s="2" t="s">
        <v>498</v>
      </c>
      <c r="N445" s="2">
        <v>13</v>
      </c>
      <c r="O445" s="2" t="s">
        <v>490</v>
      </c>
      <c r="P445" s="2" t="s">
        <v>739</v>
      </c>
      <c r="R445" s="4">
        <v>107.33889743427321</v>
      </c>
      <c r="S445" s="4">
        <v>49.987667374011799</v>
      </c>
      <c r="V445" s="4">
        <v>49.389297988554382</v>
      </c>
      <c r="W445" s="4">
        <v>104.9845930958333</v>
      </c>
      <c r="X445" s="4">
        <v>172.12429386666469</v>
      </c>
      <c r="Y445" s="4">
        <v>116.60797642553101</v>
      </c>
    </row>
    <row r="446" spans="1:25" x14ac:dyDescent="0.3">
      <c r="A446" s="2">
        <v>460</v>
      </c>
      <c r="B446" s="2" t="s">
        <v>689</v>
      </c>
      <c r="C446" s="2">
        <v>6248</v>
      </c>
      <c r="D446" s="2" t="s">
        <v>727</v>
      </c>
      <c r="I446" s="2">
        <v>22.72</v>
      </c>
      <c r="J446" s="2" t="s">
        <v>488</v>
      </c>
      <c r="K446" s="2" t="s">
        <v>732</v>
      </c>
      <c r="L446" s="2" t="s">
        <v>296</v>
      </c>
      <c r="M446" s="2" t="s">
        <v>733</v>
      </c>
      <c r="N446" s="2">
        <v>43</v>
      </c>
      <c r="O446" s="2" t="s">
        <v>53</v>
      </c>
      <c r="P446" s="2" t="s">
        <v>739</v>
      </c>
      <c r="R446" s="4">
        <v>34.962728393402656</v>
      </c>
      <c r="S446" s="4">
        <v>22.799390306994201</v>
      </c>
      <c r="V446" s="4">
        <v>3.5795642698698691</v>
      </c>
      <c r="W446" s="4">
        <v>34.451665203002513</v>
      </c>
      <c r="X446" s="4">
        <v>65.17640403154499</v>
      </c>
      <c r="Y446" s="4">
        <v>45.17161224762765</v>
      </c>
    </row>
    <row r="447" spans="1:25" x14ac:dyDescent="0.3">
      <c r="A447" s="2">
        <v>461</v>
      </c>
      <c r="B447" s="2" t="s">
        <v>690</v>
      </c>
      <c r="C447" s="2">
        <v>6249</v>
      </c>
      <c r="D447" s="2" t="s">
        <v>727</v>
      </c>
      <c r="I447" s="2">
        <v>21.89</v>
      </c>
      <c r="J447" s="2" t="s">
        <v>488</v>
      </c>
      <c r="K447" s="2" t="s">
        <v>732</v>
      </c>
      <c r="L447" s="2" t="s">
        <v>296</v>
      </c>
      <c r="M447" s="2" t="s">
        <v>733</v>
      </c>
      <c r="N447" s="2">
        <v>43</v>
      </c>
      <c r="O447" s="2" t="s">
        <v>53</v>
      </c>
      <c r="P447" s="2" t="s">
        <v>739</v>
      </c>
      <c r="R447" s="4">
        <v>86.51316557708347</v>
      </c>
      <c r="S447" s="4">
        <v>55.873920485298697</v>
      </c>
      <c r="V447" s="4">
        <v>5.4685586228555261</v>
      </c>
      <c r="W447" s="4">
        <v>83.242366171526939</v>
      </c>
      <c r="X447" s="4">
        <v>160.87365206086741</v>
      </c>
      <c r="Y447" s="4">
        <v>98.878067271253499</v>
      </c>
    </row>
    <row r="448" spans="1:25" x14ac:dyDescent="0.3">
      <c r="A448" s="2">
        <v>462</v>
      </c>
      <c r="B448" s="2" t="s">
        <v>691</v>
      </c>
      <c r="C448" s="2">
        <v>6250</v>
      </c>
      <c r="D448" s="2" t="s">
        <v>727</v>
      </c>
      <c r="I448" s="2">
        <v>21.39</v>
      </c>
      <c r="J448" s="2" t="s">
        <v>488</v>
      </c>
      <c r="K448" s="2" t="s">
        <v>732</v>
      </c>
      <c r="L448" s="2" t="s">
        <v>296</v>
      </c>
      <c r="M448" s="2" t="s">
        <v>733</v>
      </c>
      <c r="N448" s="2">
        <v>43</v>
      </c>
      <c r="O448" s="2" t="s">
        <v>53</v>
      </c>
      <c r="P448" s="2" t="s">
        <v>739</v>
      </c>
      <c r="R448" s="4">
        <v>66.100340719024572</v>
      </c>
      <c r="S448" s="4">
        <v>43.011609901316596</v>
      </c>
      <c r="V448" s="4">
        <v>4.1730918000881552</v>
      </c>
      <c r="W448" s="4">
        <v>65.486906016813009</v>
      </c>
      <c r="X448" s="4">
        <v>122.3602755149919</v>
      </c>
      <c r="Y448" s="4">
        <v>80.457142907871599</v>
      </c>
    </row>
    <row r="449" spans="1:25" x14ac:dyDescent="0.3">
      <c r="A449" s="2">
        <v>463</v>
      </c>
      <c r="B449" s="2" t="s">
        <v>692</v>
      </c>
      <c r="C449" s="2">
        <v>6251</v>
      </c>
      <c r="D449" s="2" t="s">
        <v>727</v>
      </c>
      <c r="I449" s="2">
        <v>21.34</v>
      </c>
      <c r="J449" s="2" t="s">
        <v>488</v>
      </c>
      <c r="K449" s="2" t="s">
        <v>732</v>
      </c>
      <c r="L449" s="2" t="s">
        <v>296</v>
      </c>
      <c r="M449" s="2" t="s">
        <v>733</v>
      </c>
      <c r="N449" s="2">
        <v>43</v>
      </c>
      <c r="O449" s="2" t="s">
        <v>53</v>
      </c>
      <c r="P449" s="2" t="s">
        <v>739</v>
      </c>
      <c r="R449" s="4">
        <v>179.3470881419864</v>
      </c>
      <c r="S449" s="4">
        <v>106.528569644153</v>
      </c>
      <c r="V449" s="4">
        <v>3.7439083048610118</v>
      </c>
      <c r="W449" s="4">
        <v>189.28578359388749</v>
      </c>
      <c r="X449" s="4">
        <v>309.67556855455263</v>
      </c>
      <c r="Y449" s="4">
        <v>216.438415651458</v>
      </c>
    </row>
    <row r="450" spans="1:25" x14ac:dyDescent="0.3">
      <c r="A450" s="2">
        <v>464</v>
      </c>
      <c r="B450" s="2" t="s">
        <v>693</v>
      </c>
      <c r="C450" s="2">
        <v>6252</v>
      </c>
      <c r="D450" s="2" t="s">
        <v>727</v>
      </c>
      <c r="I450" s="2">
        <v>21.04</v>
      </c>
      <c r="J450" s="2" t="s">
        <v>488</v>
      </c>
      <c r="K450" s="2" t="s">
        <v>732</v>
      </c>
      <c r="L450" s="2" t="s">
        <v>296</v>
      </c>
      <c r="M450" s="2" t="s">
        <v>733</v>
      </c>
      <c r="N450" s="2">
        <v>43</v>
      </c>
      <c r="O450" s="2" t="s">
        <v>53</v>
      </c>
      <c r="P450" s="2" t="s">
        <v>739</v>
      </c>
      <c r="R450" s="4">
        <v>160.51589468162749</v>
      </c>
      <c r="S450" s="4">
        <v>103.024028692787</v>
      </c>
      <c r="V450" s="4">
        <v>3.4680265098490999</v>
      </c>
      <c r="W450" s="4">
        <v>165.71408541719589</v>
      </c>
      <c r="X450" s="4">
        <v>290.79309766399263</v>
      </c>
      <c r="Y450" s="4">
        <v>199.3059211186555</v>
      </c>
    </row>
    <row r="451" spans="1:25" x14ac:dyDescent="0.3">
      <c r="A451" s="2">
        <v>465</v>
      </c>
      <c r="B451" s="2" t="s">
        <v>694</v>
      </c>
      <c r="C451" s="2">
        <v>6253</v>
      </c>
      <c r="D451" s="2" t="s">
        <v>727</v>
      </c>
      <c r="I451" s="2">
        <v>20.939999999999998</v>
      </c>
      <c r="J451" s="2" t="s">
        <v>488</v>
      </c>
      <c r="K451" s="2" t="s">
        <v>732</v>
      </c>
      <c r="L451" s="2" t="s">
        <v>741</v>
      </c>
      <c r="M451" s="2" t="s">
        <v>742</v>
      </c>
      <c r="N451" s="2">
        <v>13.5</v>
      </c>
      <c r="O451" s="2" t="s">
        <v>490</v>
      </c>
      <c r="P451" s="2" t="s">
        <v>739</v>
      </c>
      <c r="R451" s="4">
        <v>107.6896976411535</v>
      </c>
      <c r="S451" s="4">
        <v>48.283462527192597</v>
      </c>
      <c r="V451" s="4">
        <v>54.585744832259522</v>
      </c>
      <c r="W451" s="4">
        <v>105.6224018467089</v>
      </c>
      <c r="X451" s="4">
        <v>169.41517050496631</v>
      </c>
      <c r="Y451" s="4">
        <v>111.897706804443</v>
      </c>
    </row>
    <row r="452" spans="1:25" x14ac:dyDescent="0.3">
      <c r="A452" s="2">
        <v>466</v>
      </c>
      <c r="B452" s="2" t="s">
        <v>695</v>
      </c>
      <c r="C452" s="2">
        <v>6254</v>
      </c>
      <c r="D452" s="2" t="s">
        <v>727</v>
      </c>
      <c r="I452" s="2">
        <v>20.49</v>
      </c>
      <c r="J452" s="2" t="s">
        <v>488</v>
      </c>
      <c r="K452" s="2" t="s">
        <v>732</v>
      </c>
      <c r="L452" s="2" t="s">
        <v>741</v>
      </c>
      <c r="M452" s="2" t="s">
        <v>742</v>
      </c>
      <c r="N452" s="2">
        <v>13.5</v>
      </c>
      <c r="O452" s="2" t="s">
        <v>490</v>
      </c>
      <c r="P452" s="2" t="s">
        <v>739</v>
      </c>
      <c r="R452" s="4">
        <v>101.67597158943479</v>
      </c>
      <c r="S452" s="4">
        <v>50.834125423842998</v>
      </c>
      <c r="V452" s="4">
        <v>15.486285994514279</v>
      </c>
      <c r="W452" s="4">
        <v>102.2742258916108</v>
      </c>
      <c r="X452" s="4">
        <v>165.62988993938089</v>
      </c>
      <c r="Y452" s="4">
        <v>111.897706804443</v>
      </c>
    </row>
    <row r="453" spans="1:25" x14ac:dyDescent="0.3">
      <c r="A453" s="2">
        <v>467</v>
      </c>
      <c r="B453" s="2" t="s">
        <v>696</v>
      </c>
      <c r="C453" s="2">
        <v>6256</v>
      </c>
      <c r="D453" s="2" t="s">
        <v>727</v>
      </c>
      <c r="I453" s="2">
        <v>20.239999999999998</v>
      </c>
      <c r="J453" s="2" t="s">
        <v>488</v>
      </c>
      <c r="K453" s="2" t="s">
        <v>732</v>
      </c>
      <c r="L453" s="2" t="s">
        <v>498</v>
      </c>
      <c r="M453" s="2" t="s">
        <v>498</v>
      </c>
      <c r="N453" s="2">
        <v>13</v>
      </c>
      <c r="O453" s="2" t="s">
        <v>490</v>
      </c>
      <c r="P453" s="2" t="s">
        <v>739</v>
      </c>
      <c r="R453" s="4">
        <v>101.1765719753609</v>
      </c>
      <c r="S453" s="4">
        <v>73.622197465158493</v>
      </c>
      <c r="V453" s="4">
        <v>9.2590334342359331</v>
      </c>
      <c r="W453" s="4">
        <v>102.350935740571</v>
      </c>
      <c r="X453" s="4">
        <v>199.43644628931921</v>
      </c>
      <c r="Y453" s="4">
        <v>137.5170504572595</v>
      </c>
    </row>
    <row r="454" spans="1:25" x14ac:dyDescent="0.3">
      <c r="A454" s="2">
        <v>468</v>
      </c>
      <c r="B454" s="2" t="s">
        <v>697</v>
      </c>
      <c r="C454" s="2">
        <v>6257</v>
      </c>
      <c r="D454" s="2" t="s">
        <v>727</v>
      </c>
      <c r="I454" s="2">
        <v>19.939999999999998</v>
      </c>
      <c r="J454" s="2" t="s">
        <v>488</v>
      </c>
      <c r="K454" s="2" t="s">
        <v>732</v>
      </c>
      <c r="L454" s="2" t="s">
        <v>498</v>
      </c>
      <c r="M454" s="2" t="s">
        <v>498</v>
      </c>
      <c r="N454" s="2">
        <v>13</v>
      </c>
      <c r="O454" s="2" t="s">
        <v>490</v>
      </c>
      <c r="P454" s="2" t="s">
        <v>739</v>
      </c>
      <c r="R454" s="4">
        <v>118.37260211865269</v>
      </c>
      <c r="S454" s="4">
        <v>52.837252073066601</v>
      </c>
      <c r="V454" s="4">
        <v>59.340919678135378</v>
      </c>
      <c r="W454" s="4">
        <v>115.15321278669769</v>
      </c>
      <c r="X454" s="4">
        <v>187.21148298740141</v>
      </c>
      <c r="Y454" s="4">
        <v>121.51652213767549</v>
      </c>
    </row>
    <row r="455" spans="1:25" x14ac:dyDescent="0.3">
      <c r="A455" s="2">
        <v>469</v>
      </c>
      <c r="B455" s="2" t="s">
        <v>698</v>
      </c>
      <c r="C455" s="2">
        <v>6258</v>
      </c>
      <c r="D455" s="2" t="s">
        <v>727</v>
      </c>
      <c r="I455" s="2">
        <v>19.239999999999998</v>
      </c>
      <c r="J455" s="2" t="s">
        <v>488</v>
      </c>
      <c r="K455" s="2" t="s">
        <v>732</v>
      </c>
      <c r="L455" s="2" t="s">
        <v>498</v>
      </c>
      <c r="M455" s="2" t="s">
        <v>498</v>
      </c>
      <c r="N455" s="2">
        <v>13</v>
      </c>
      <c r="O455" s="2" t="s">
        <v>490</v>
      </c>
      <c r="P455" s="2" t="s">
        <v>739</v>
      </c>
      <c r="R455" s="4">
        <v>115.5921743983198</v>
      </c>
      <c r="S455" s="4">
        <v>54.644003823528998</v>
      </c>
      <c r="V455" s="4">
        <v>50.500655378145943</v>
      </c>
      <c r="W455" s="4">
        <v>113.511415720857</v>
      </c>
      <c r="X455" s="4">
        <v>186.23497013518099</v>
      </c>
      <c r="Y455" s="4">
        <v>126.6316902589105</v>
      </c>
    </row>
    <row r="456" spans="1:25" x14ac:dyDescent="0.3">
      <c r="A456" s="2">
        <v>470</v>
      </c>
      <c r="B456" s="2" t="s">
        <v>699</v>
      </c>
      <c r="C456" s="2">
        <v>6259</v>
      </c>
      <c r="D456" s="2" t="s">
        <v>727</v>
      </c>
      <c r="I456" s="2">
        <v>20.39</v>
      </c>
      <c r="J456" s="2" t="s">
        <v>488</v>
      </c>
      <c r="K456" s="2" t="s">
        <v>732</v>
      </c>
      <c r="L456" s="2" t="s">
        <v>741</v>
      </c>
      <c r="M456" s="2" t="s">
        <v>742</v>
      </c>
      <c r="N456" s="2">
        <v>13.5</v>
      </c>
      <c r="O456" s="2" t="s">
        <v>490</v>
      </c>
      <c r="P456" s="2" t="s">
        <v>739</v>
      </c>
      <c r="R456" s="4">
        <v>193.71924354919989</v>
      </c>
      <c r="S456" s="4">
        <v>176.413597476175</v>
      </c>
      <c r="V456" s="4">
        <v>21.23212319079402</v>
      </c>
      <c r="W456" s="4">
        <v>135.79262110377951</v>
      </c>
      <c r="X456" s="4">
        <v>473.24485554697219</v>
      </c>
      <c r="Y456" s="4">
        <v>131.96217844072851</v>
      </c>
    </row>
    <row r="457" spans="1:25" x14ac:dyDescent="0.3">
      <c r="A457" s="2">
        <v>471</v>
      </c>
      <c r="B457" s="2" t="s">
        <v>700</v>
      </c>
      <c r="C457" s="2">
        <v>6261</v>
      </c>
      <c r="D457" s="2" t="s">
        <v>727</v>
      </c>
      <c r="I457" s="2">
        <v>20.99</v>
      </c>
      <c r="J457" s="2" t="s">
        <v>488</v>
      </c>
      <c r="K457" s="2" t="s">
        <v>732</v>
      </c>
      <c r="L457" s="2" t="s">
        <v>296</v>
      </c>
      <c r="M457" s="2" t="s">
        <v>733</v>
      </c>
      <c r="N457" s="2">
        <v>43</v>
      </c>
      <c r="O457" s="2" t="s">
        <v>53</v>
      </c>
      <c r="P457" s="2" t="s">
        <v>739</v>
      </c>
      <c r="R457" s="4">
        <v>113.3066625794991</v>
      </c>
      <c r="S457" s="4">
        <v>63.479555818106199</v>
      </c>
      <c r="V457" s="4">
        <v>12.43131557560168</v>
      </c>
      <c r="W457" s="4">
        <v>111.5382141416753</v>
      </c>
      <c r="X457" s="4">
        <v>195.87575534610471</v>
      </c>
      <c r="Y457" s="4">
        <v>126.6316902589105</v>
      </c>
    </row>
    <row r="458" spans="1:25" x14ac:dyDescent="0.3">
      <c r="A458" s="2">
        <v>472</v>
      </c>
      <c r="B458" s="2" t="s">
        <v>701</v>
      </c>
      <c r="C458" s="2">
        <v>6281</v>
      </c>
      <c r="D458" s="2" t="s">
        <v>728</v>
      </c>
      <c r="I458" s="2">
        <v>-3.04</v>
      </c>
      <c r="J458" s="2" t="s">
        <v>488</v>
      </c>
      <c r="K458" s="2" t="s">
        <v>734</v>
      </c>
      <c r="L458" s="2" t="s">
        <v>52</v>
      </c>
      <c r="M458" s="2" t="s">
        <v>52</v>
      </c>
      <c r="N458" s="2">
        <v>40</v>
      </c>
      <c r="O458" s="2" t="s">
        <v>53</v>
      </c>
      <c r="P458" s="2" t="s">
        <v>739</v>
      </c>
      <c r="R458" s="4">
        <v>50.036867285018118</v>
      </c>
      <c r="S458" s="4">
        <v>40.820186830740603</v>
      </c>
      <c r="V458" s="4">
        <v>2.7719939627058459</v>
      </c>
      <c r="W458" s="4">
        <v>47.114763330985483</v>
      </c>
      <c r="X458" s="4">
        <v>105.6832543506071</v>
      </c>
      <c r="Y458" s="4">
        <v>68.223864548219197</v>
      </c>
    </row>
    <row r="459" spans="1:25" x14ac:dyDescent="0.3">
      <c r="A459" s="2">
        <v>473</v>
      </c>
      <c r="B459" s="2" t="s">
        <v>702</v>
      </c>
      <c r="C459" s="2">
        <v>6277</v>
      </c>
      <c r="D459" s="2" t="s">
        <v>728</v>
      </c>
      <c r="I459" s="2">
        <v>-0.15</v>
      </c>
      <c r="J459" s="2" t="s">
        <v>488</v>
      </c>
      <c r="K459" s="2" t="s">
        <v>734</v>
      </c>
      <c r="L459" s="2" t="s">
        <v>740</v>
      </c>
      <c r="M459" s="2" t="s">
        <v>740</v>
      </c>
      <c r="N459" s="2">
        <v>43</v>
      </c>
      <c r="O459" s="2" t="s">
        <v>53</v>
      </c>
      <c r="P459" s="2" t="s">
        <v>739</v>
      </c>
      <c r="R459" s="4">
        <v>51.000285153228468</v>
      </c>
      <c r="S459" s="4">
        <v>40.090589314631302</v>
      </c>
      <c r="V459" s="4">
        <v>5.1062424609523207</v>
      </c>
      <c r="W459" s="4">
        <v>43.486932889288333</v>
      </c>
      <c r="X459" s="4">
        <v>107.6212661087678</v>
      </c>
      <c r="Y459" s="4">
        <v>65.468025655671951</v>
      </c>
    </row>
    <row r="460" spans="1:25" x14ac:dyDescent="0.3">
      <c r="A460" s="2">
        <v>474</v>
      </c>
      <c r="B460" s="2" t="s">
        <v>703</v>
      </c>
      <c r="C460" s="2">
        <v>6276</v>
      </c>
      <c r="D460" s="2" t="s">
        <v>728</v>
      </c>
      <c r="I460" s="2">
        <v>0.11</v>
      </c>
      <c r="J460" s="2" t="s">
        <v>488</v>
      </c>
      <c r="K460" s="2" t="s">
        <v>734</v>
      </c>
      <c r="L460" s="2" t="s">
        <v>740</v>
      </c>
      <c r="M460" s="2" t="s">
        <v>740</v>
      </c>
      <c r="N460" s="2">
        <v>43</v>
      </c>
      <c r="O460" s="2" t="s">
        <v>53</v>
      </c>
      <c r="P460" s="2" t="s">
        <v>739</v>
      </c>
      <c r="R460" s="4">
        <v>79.620503277526808</v>
      </c>
      <c r="S460" s="4">
        <v>47.748485704733802</v>
      </c>
      <c r="V460" s="4">
        <v>10.23106265916908</v>
      </c>
      <c r="W460" s="4">
        <v>78.077137401571164</v>
      </c>
      <c r="X460" s="4">
        <v>142.95249968986059</v>
      </c>
      <c r="Y460" s="4">
        <v>94.883980668120103</v>
      </c>
    </row>
    <row r="461" spans="1:25" x14ac:dyDescent="0.3">
      <c r="A461" s="2">
        <v>475</v>
      </c>
      <c r="B461" s="2" t="s">
        <v>704</v>
      </c>
      <c r="C461" s="2">
        <v>6286</v>
      </c>
      <c r="D461" s="2" t="s">
        <v>729</v>
      </c>
      <c r="I461" s="2">
        <v>-0.85</v>
      </c>
      <c r="J461" s="2" t="s">
        <v>488</v>
      </c>
      <c r="K461" s="2" t="s">
        <v>734</v>
      </c>
      <c r="L461" s="2" t="s">
        <v>735</v>
      </c>
      <c r="M461" s="2" t="s">
        <v>735</v>
      </c>
      <c r="N461" s="2">
        <v>44</v>
      </c>
      <c r="O461" s="2" t="s">
        <v>53</v>
      </c>
      <c r="P461" s="2" t="s">
        <v>739</v>
      </c>
      <c r="R461" s="4">
        <v>50.94362412953015</v>
      </c>
      <c r="S461" s="4">
        <v>37.888751078678801</v>
      </c>
      <c r="V461" s="4">
        <v>5.8377512832963072</v>
      </c>
      <c r="W461" s="4">
        <v>45.385189050080669</v>
      </c>
      <c r="X461" s="4">
        <v>103.9029186339438</v>
      </c>
      <c r="Y461" s="4">
        <v>68.223864548219197</v>
      </c>
    </row>
    <row r="462" spans="1:25" x14ac:dyDescent="0.3">
      <c r="A462" s="2">
        <v>476</v>
      </c>
      <c r="B462" s="2" t="s">
        <v>705</v>
      </c>
      <c r="C462" s="2">
        <v>6285</v>
      </c>
      <c r="D462" s="2" t="s">
        <v>729</v>
      </c>
      <c r="I462" s="2">
        <v>-0.61</v>
      </c>
      <c r="J462" s="2" t="s">
        <v>488</v>
      </c>
      <c r="K462" s="2" t="s">
        <v>734</v>
      </c>
      <c r="L462" s="2" t="s">
        <v>735</v>
      </c>
      <c r="M462" s="2" t="s">
        <v>735</v>
      </c>
      <c r="N462" s="2">
        <v>44</v>
      </c>
      <c r="O462" s="2" t="s">
        <v>53</v>
      </c>
      <c r="P462" s="2" t="s">
        <v>739</v>
      </c>
      <c r="R462" s="4">
        <v>166.4747883944928</v>
      </c>
      <c r="S462" s="4">
        <v>75.778624559906504</v>
      </c>
      <c r="V462" s="4">
        <v>83.160875282311963</v>
      </c>
      <c r="W462" s="4">
        <v>161.34843175834499</v>
      </c>
      <c r="X462" s="4">
        <v>265.1424221836923</v>
      </c>
      <c r="Y462" s="4">
        <v>176.11606920926701</v>
      </c>
    </row>
    <row r="463" spans="1:25" x14ac:dyDescent="0.3">
      <c r="A463" s="2">
        <v>477</v>
      </c>
      <c r="B463" s="2" t="s">
        <v>706</v>
      </c>
      <c r="C463" s="2">
        <v>6284</v>
      </c>
      <c r="D463" s="2" t="s">
        <v>729</v>
      </c>
      <c r="I463" s="2">
        <v>-0.41</v>
      </c>
      <c r="J463" s="2" t="s">
        <v>488</v>
      </c>
      <c r="K463" s="2" t="s">
        <v>734</v>
      </c>
      <c r="L463" s="2" t="s">
        <v>735</v>
      </c>
      <c r="M463" s="2" t="s">
        <v>735</v>
      </c>
      <c r="N463" s="2">
        <v>44</v>
      </c>
      <c r="O463" s="2" t="s">
        <v>53</v>
      </c>
      <c r="P463" s="2" t="s">
        <v>739</v>
      </c>
      <c r="R463" s="4">
        <v>56.171224005294263</v>
      </c>
      <c r="S463" s="4">
        <v>59.210727993565598</v>
      </c>
      <c r="V463" s="4">
        <v>4.7269002564464957</v>
      </c>
      <c r="W463" s="4">
        <v>33.738564923876858</v>
      </c>
      <c r="X463" s="4">
        <v>144.78166555927291</v>
      </c>
      <c r="Y463" s="4">
        <v>71.095708894201394</v>
      </c>
    </row>
    <row r="464" spans="1:25" x14ac:dyDescent="0.3">
      <c r="A464" s="2">
        <v>478</v>
      </c>
      <c r="B464" s="2" t="s">
        <v>707</v>
      </c>
      <c r="C464" s="2">
        <v>6283</v>
      </c>
      <c r="D464" s="2" t="s">
        <v>729</v>
      </c>
      <c r="I464" s="2">
        <v>-0.03</v>
      </c>
      <c r="J464" s="2" t="s">
        <v>488</v>
      </c>
      <c r="K464" s="2" t="s">
        <v>734</v>
      </c>
      <c r="L464" s="2" t="s">
        <v>735</v>
      </c>
      <c r="M464" s="2" t="s">
        <v>735</v>
      </c>
      <c r="N464" s="2">
        <v>44</v>
      </c>
      <c r="O464" s="2" t="s">
        <v>53</v>
      </c>
      <c r="P464" s="2" t="s">
        <v>739</v>
      </c>
      <c r="R464" s="4">
        <v>132.94399338345599</v>
      </c>
      <c r="S464" s="4">
        <v>62.031498182466699</v>
      </c>
      <c r="V464" s="4">
        <v>63.820157916992301</v>
      </c>
      <c r="W464" s="4">
        <v>128.8326257447616</v>
      </c>
      <c r="X464" s="4">
        <v>213.8450827732276</v>
      </c>
      <c r="Y464" s="4">
        <v>137.5170504572595</v>
      </c>
    </row>
    <row r="465" spans="1:25" x14ac:dyDescent="0.3">
      <c r="A465" s="2">
        <v>479</v>
      </c>
      <c r="B465" s="2" t="s">
        <v>708</v>
      </c>
      <c r="C465" s="2">
        <v>6282</v>
      </c>
      <c r="D465" s="2" t="s">
        <v>729</v>
      </c>
      <c r="I465" s="2">
        <v>0.11</v>
      </c>
      <c r="J465" s="2" t="s">
        <v>488</v>
      </c>
      <c r="K465" s="2" t="s">
        <v>734</v>
      </c>
      <c r="L465" s="2" t="s">
        <v>735</v>
      </c>
      <c r="M465" s="2" t="s">
        <v>735</v>
      </c>
      <c r="N465" s="2">
        <v>44</v>
      </c>
      <c r="O465" s="2" t="s">
        <v>53</v>
      </c>
      <c r="P465" s="2" t="s">
        <v>739</v>
      </c>
      <c r="R465" s="4">
        <v>106.9264223748761</v>
      </c>
      <c r="S465" s="4">
        <v>77.430460822843202</v>
      </c>
      <c r="V465" s="4">
        <v>6.9087438667939516</v>
      </c>
      <c r="W465" s="4">
        <v>104.38118624283599</v>
      </c>
      <c r="X465" s="4">
        <v>210.14804549938211</v>
      </c>
      <c r="Y465" s="4">
        <v>137.5170504572595</v>
      </c>
    </row>
    <row r="466" spans="1:25" x14ac:dyDescent="0.3">
      <c r="A466" s="2">
        <v>480</v>
      </c>
      <c r="B466" s="2" t="s">
        <v>709</v>
      </c>
      <c r="C466" s="2">
        <v>8622</v>
      </c>
      <c r="D466" s="2" t="s">
        <v>730</v>
      </c>
      <c r="I466" s="2">
        <v>68.66</v>
      </c>
      <c r="J466" s="2" t="s">
        <v>488</v>
      </c>
      <c r="K466" s="2" t="s">
        <v>736</v>
      </c>
      <c r="L466" s="2" t="s">
        <v>220</v>
      </c>
      <c r="M466" s="2" t="s">
        <v>499</v>
      </c>
      <c r="N466" s="2">
        <v>12</v>
      </c>
      <c r="O466" s="2" t="s">
        <v>490</v>
      </c>
      <c r="P466" s="2" t="s">
        <v>739</v>
      </c>
      <c r="R466" s="4">
        <v>128.39319981977701</v>
      </c>
      <c r="S466" s="4">
        <v>76.682019625914904</v>
      </c>
      <c r="V466" s="4">
        <v>11.447930712881609</v>
      </c>
      <c r="W466" s="4">
        <v>129.93027579659869</v>
      </c>
      <c r="X466" s="4">
        <v>227.3531784777542</v>
      </c>
      <c r="Y466" s="4">
        <v>155.6244273107055</v>
      </c>
    </row>
    <row r="467" spans="1:25" x14ac:dyDescent="0.3">
      <c r="A467" s="2">
        <v>481</v>
      </c>
      <c r="B467" s="2" t="s">
        <v>710</v>
      </c>
      <c r="C467" s="2">
        <v>8623</v>
      </c>
      <c r="D467" s="2" t="s">
        <v>730</v>
      </c>
      <c r="I467" s="2">
        <v>64.62</v>
      </c>
      <c r="J467" s="2" t="s">
        <v>488</v>
      </c>
      <c r="K467" s="2" t="s">
        <v>736</v>
      </c>
      <c r="L467" s="2" t="s">
        <v>220</v>
      </c>
      <c r="M467" s="2" t="s">
        <v>499</v>
      </c>
      <c r="N467" s="2">
        <v>12</v>
      </c>
      <c r="O467" s="2" t="s">
        <v>490</v>
      </c>
      <c r="P467" s="2" t="s">
        <v>739</v>
      </c>
      <c r="R467" s="4">
        <v>163.03973676099611</v>
      </c>
      <c r="S467" s="4">
        <v>103.120897194845</v>
      </c>
      <c r="V467" s="4">
        <v>6.8303462175007796</v>
      </c>
      <c r="W467" s="4">
        <v>168.4498224001411</v>
      </c>
      <c r="X467" s="4">
        <v>294.04428059880138</v>
      </c>
      <c r="Y467" s="4">
        <v>207.6955892571535</v>
      </c>
    </row>
    <row r="468" spans="1:25" x14ac:dyDescent="0.3">
      <c r="A468" s="2">
        <v>482</v>
      </c>
      <c r="B468" s="2" t="s">
        <v>711</v>
      </c>
      <c r="C468" s="2">
        <v>8624</v>
      </c>
      <c r="D468" s="2" t="s">
        <v>730</v>
      </c>
      <c r="I468" s="2">
        <v>63.16</v>
      </c>
      <c r="J468" s="2" t="s">
        <v>488</v>
      </c>
      <c r="K468" s="2" t="s">
        <v>736</v>
      </c>
      <c r="L468" s="2" t="s">
        <v>220</v>
      </c>
      <c r="M468" s="2" t="s">
        <v>499</v>
      </c>
      <c r="N468" s="2">
        <v>12</v>
      </c>
      <c r="O468" s="2" t="s">
        <v>490</v>
      </c>
      <c r="P468" s="2" t="s">
        <v>739</v>
      </c>
      <c r="R468" s="4">
        <v>194.47537283358329</v>
      </c>
      <c r="S468" s="4">
        <v>117.220632548746</v>
      </c>
      <c r="V468" s="4">
        <v>7.5256221611194327</v>
      </c>
      <c r="W468" s="4">
        <v>201.84923695020291</v>
      </c>
      <c r="X468" s="4">
        <v>341.82016612466981</v>
      </c>
      <c r="Y468" s="4">
        <v>235.04363295771751</v>
      </c>
    </row>
    <row r="469" spans="1:25" x14ac:dyDescent="0.3">
      <c r="A469" s="2">
        <v>483</v>
      </c>
      <c r="B469" s="2" t="s">
        <v>712</v>
      </c>
      <c r="C469" s="2">
        <v>8625</v>
      </c>
      <c r="D469" s="2" t="s">
        <v>730</v>
      </c>
      <c r="I469" s="2">
        <v>62.58</v>
      </c>
      <c r="J469" s="2" t="s">
        <v>488</v>
      </c>
      <c r="K469" s="2" t="s">
        <v>736</v>
      </c>
      <c r="L469" s="2" t="s">
        <v>220</v>
      </c>
      <c r="M469" s="2" t="s">
        <v>499</v>
      </c>
      <c r="N469" s="2">
        <v>12</v>
      </c>
      <c r="O469" s="2" t="s">
        <v>490</v>
      </c>
      <c r="P469" s="2" t="s">
        <v>739</v>
      </c>
      <c r="R469" s="4">
        <v>215.05499734647071</v>
      </c>
      <c r="S469" s="4">
        <v>108.242763331167</v>
      </c>
      <c r="V469" s="4">
        <v>31.659535378766108</v>
      </c>
      <c r="W469" s="4">
        <v>215.23660435906001</v>
      </c>
      <c r="X469" s="4">
        <v>351.59149763937648</v>
      </c>
      <c r="Y469" s="4">
        <v>235.04363295771751</v>
      </c>
    </row>
    <row r="470" spans="1:25" x14ac:dyDescent="0.3">
      <c r="A470" s="2">
        <v>484</v>
      </c>
      <c r="B470" s="2" t="s">
        <v>713</v>
      </c>
      <c r="C470" s="2">
        <v>8626</v>
      </c>
      <c r="D470" s="2" t="s">
        <v>730</v>
      </c>
      <c r="I470" s="2">
        <v>61.71</v>
      </c>
      <c r="J470" s="2" t="s">
        <v>488</v>
      </c>
      <c r="K470" s="2" t="s">
        <v>736</v>
      </c>
      <c r="L470" s="2" t="s">
        <v>220</v>
      </c>
      <c r="M470" s="2" t="s">
        <v>499</v>
      </c>
      <c r="N470" s="2">
        <v>12</v>
      </c>
      <c r="O470" s="2" t="s">
        <v>490</v>
      </c>
      <c r="P470" s="2" t="s">
        <v>739</v>
      </c>
      <c r="R470" s="4">
        <v>219.93907014009781</v>
      </c>
      <c r="S470" s="4">
        <v>118.662981330585</v>
      </c>
      <c r="V470" s="4">
        <v>14.623028479241549</v>
      </c>
      <c r="W470" s="4">
        <v>223.8259725664015</v>
      </c>
      <c r="X470" s="4">
        <v>367.7673849897148</v>
      </c>
      <c r="Y470" s="4">
        <v>255.24816945124499</v>
      </c>
    </row>
    <row r="471" spans="1:25" x14ac:dyDescent="0.3">
      <c r="A471" s="2">
        <v>485</v>
      </c>
      <c r="B471" s="2" t="s">
        <v>714</v>
      </c>
      <c r="C471" s="2">
        <v>8627</v>
      </c>
      <c r="D471" s="2" t="s">
        <v>730</v>
      </c>
      <c r="I471" s="2">
        <v>60.87</v>
      </c>
      <c r="J471" s="2" t="s">
        <v>488</v>
      </c>
      <c r="K471" s="2" t="s">
        <v>736</v>
      </c>
      <c r="L471" s="2" t="s">
        <v>220</v>
      </c>
      <c r="M471" s="2" t="s">
        <v>736</v>
      </c>
      <c r="N471" s="2">
        <v>12</v>
      </c>
      <c r="O471" s="2" t="s">
        <v>490</v>
      </c>
      <c r="P471" s="2" t="s">
        <v>739</v>
      </c>
      <c r="R471" s="4">
        <v>250.16878820903651</v>
      </c>
      <c r="S471" s="4">
        <v>125.571355225421</v>
      </c>
      <c r="V471" s="4">
        <v>61.831928575802372</v>
      </c>
      <c r="W471" s="4">
        <v>249.2237427829304</v>
      </c>
      <c r="X471" s="4">
        <v>410.03444943815828</v>
      </c>
      <c r="Y471" s="4">
        <v>277.18950387365601</v>
      </c>
    </row>
    <row r="472" spans="1:25" x14ac:dyDescent="0.3">
      <c r="A472" s="2">
        <v>486</v>
      </c>
      <c r="B472" s="2" t="s">
        <v>715</v>
      </c>
      <c r="C472" s="2">
        <v>8628</v>
      </c>
      <c r="D472" s="2" t="s">
        <v>730</v>
      </c>
      <c r="I472" s="2">
        <v>59.94</v>
      </c>
      <c r="J472" s="2" t="s">
        <v>488</v>
      </c>
      <c r="K472" s="2" t="s">
        <v>736</v>
      </c>
      <c r="L472" s="2" t="s">
        <v>220</v>
      </c>
      <c r="M472" s="2" t="s">
        <v>736</v>
      </c>
      <c r="N472" s="2">
        <v>12</v>
      </c>
      <c r="O472" s="2" t="s">
        <v>490</v>
      </c>
      <c r="P472" s="2" t="s">
        <v>739</v>
      </c>
      <c r="R472" s="4">
        <v>267.12754851000648</v>
      </c>
      <c r="S472" s="4">
        <v>115.583400414474</v>
      </c>
      <c r="V472" s="4">
        <v>139.99609599846531</v>
      </c>
      <c r="W472" s="4">
        <v>259.62433477368887</v>
      </c>
      <c r="X472" s="4">
        <v>418.75078539518069</v>
      </c>
      <c r="Y472" s="4">
        <v>277.18950387365601</v>
      </c>
    </row>
    <row r="473" spans="1:25" x14ac:dyDescent="0.3">
      <c r="A473" s="2">
        <v>487</v>
      </c>
      <c r="B473" s="2" t="s">
        <v>716</v>
      </c>
      <c r="C473" s="2">
        <v>8629</v>
      </c>
      <c r="D473" s="2" t="s">
        <v>730</v>
      </c>
      <c r="I473" s="2">
        <v>58.98</v>
      </c>
      <c r="J473" s="2" t="s">
        <v>488</v>
      </c>
      <c r="K473" s="2" t="s">
        <v>736</v>
      </c>
      <c r="L473" s="2" t="s">
        <v>220</v>
      </c>
      <c r="M473" s="2" t="s">
        <v>736</v>
      </c>
      <c r="N473" s="2">
        <v>12</v>
      </c>
      <c r="O473" s="2" t="s">
        <v>490</v>
      </c>
      <c r="P473" s="2" t="s">
        <v>739</v>
      </c>
      <c r="R473" s="4">
        <v>267.23097134129557</v>
      </c>
      <c r="S473" s="4">
        <v>109.285241339745</v>
      </c>
      <c r="V473" s="4">
        <v>146.43484582099029</v>
      </c>
      <c r="W473" s="4">
        <v>258.15969394352572</v>
      </c>
      <c r="X473" s="4">
        <v>411.85458975318971</v>
      </c>
      <c r="Y473" s="4">
        <v>277.18950387365601</v>
      </c>
    </row>
    <row r="474" spans="1:25" x14ac:dyDescent="0.3">
      <c r="A474" s="2">
        <v>488</v>
      </c>
      <c r="B474" s="2" t="s">
        <v>717</v>
      </c>
      <c r="C474" s="2">
        <v>8630</v>
      </c>
      <c r="D474" s="2" t="s">
        <v>730</v>
      </c>
      <c r="I474" s="2">
        <v>58.41</v>
      </c>
      <c r="J474" s="2" t="s">
        <v>488</v>
      </c>
      <c r="K474" s="2" t="s">
        <v>736</v>
      </c>
      <c r="L474" s="2" t="s">
        <v>220</v>
      </c>
      <c r="M474" s="2" t="s">
        <v>736</v>
      </c>
      <c r="N474" s="2">
        <v>12</v>
      </c>
      <c r="O474" s="2" t="s">
        <v>490</v>
      </c>
      <c r="P474" s="2" t="s">
        <v>739</v>
      </c>
      <c r="R474" s="4">
        <v>244.73624924588319</v>
      </c>
      <c r="S474" s="4">
        <v>116.019880656274</v>
      </c>
      <c r="V474" s="4">
        <v>111.47567557792119</v>
      </c>
      <c r="W474" s="4">
        <v>243.19523152825249</v>
      </c>
      <c r="X474" s="4">
        <v>391.71248275156091</v>
      </c>
      <c r="Y474" s="4">
        <v>265.99269436367899</v>
      </c>
    </row>
    <row r="475" spans="1:25" x14ac:dyDescent="0.3">
      <c r="A475" s="2">
        <v>489</v>
      </c>
      <c r="B475" s="2" t="s">
        <v>718</v>
      </c>
      <c r="C475" s="2">
        <v>8631</v>
      </c>
      <c r="D475" s="2" t="s">
        <v>730</v>
      </c>
      <c r="I475" s="2">
        <v>58.18</v>
      </c>
      <c r="J475" s="2" t="s">
        <v>488</v>
      </c>
      <c r="K475" s="2" t="s">
        <v>736</v>
      </c>
      <c r="L475" s="2" t="s">
        <v>220</v>
      </c>
      <c r="M475" s="2" t="s">
        <v>736</v>
      </c>
      <c r="N475" s="2">
        <v>12</v>
      </c>
      <c r="O475" s="2" t="s">
        <v>490</v>
      </c>
      <c r="P475" s="2" t="s">
        <v>739</v>
      </c>
      <c r="R475" s="4">
        <v>166.79491972598149</v>
      </c>
      <c r="S475" s="4">
        <v>128.06159711988801</v>
      </c>
      <c r="V475" s="4">
        <v>4.6147515445203142</v>
      </c>
      <c r="W475" s="4">
        <v>178.0255686232702</v>
      </c>
      <c r="X475" s="4">
        <v>333.26920696126052</v>
      </c>
      <c r="Y475" s="4">
        <v>244.9376595250875</v>
      </c>
    </row>
    <row r="476" spans="1:25" x14ac:dyDescent="0.3">
      <c r="A476" s="2">
        <v>490</v>
      </c>
      <c r="B476" s="2" t="s">
        <v>719</v>
      </c>
      <c r="C476" s="2">
        <v>8632</v>
      </c>
      <c r="D476" s="2" t="s">
        <v>730</v>
      </c>
      <c r="I476" s="2">
        <v>57.24</v>
      </c>
      <c r="J476" s="2" t="s">
        <v>488</v>
      </c>
      <c r="K476" s="2" t="s">
        <v>736</v>
      </c>
      <c r="L476" s="2" t="s">
        <v>220</v>
      </c>
      <c r="M476" s="2" t="s">
        <v>736</v>
      </c>
      <c r="N476" s="2">
        <v>12</v>
      </c>
      <c r="O476" s="2" t="s">
        <v>490</v>
      </c>
      <c r="P476" s="2" t="s">
        <v>739</v>
      </c>
      <c r="R476" s="4">
        <v>211.30665095051489</v>
      </c>
      <c r="S476" s="4">
        <v>122.431782101138</v>
      </c>
      <c r="V476" s="4">
        <v>12.85187406666854</v>
      </c>
      <c r="W476" s="4">
        <v>217.19571594704419</v>
      </c>
      <c r="X476" s="4">
        <v>364.24468910541441</v>
      </c>
      <c r="Y476" s="4">
        <v>255.24816945124499</v>
      </c>
    </row>
    <row r="477" spans="1:25" x14ac:dyDescent="0.3">
      <c r="A477" s="2">
        <v>491</v>
      </c>
      <c r="B477" s="2" t="s">
        <v>720</v>
      </c>
      <c r="C477" s="2">
        <v>8633</v>
      </c>
      <c r="D477" s="2" t="s">
        <v>730</v>
      </c>
      <c r="I477" s="2">
        <v>56.43</v>
      </c>
      <c r="J477" s="2" t="s">
        <v>488</v>
      </c>
      <c r="K477" s="2" t="s">
        <v>736</v>
      </c>
      <c r="L477" s="2" t="s">
        <v>220</v>
      </c>
      <c r="M477" s="2" t="s">
        <v>736</v>
      </c>
      <c r="N477" s="2">
        <v>12</v>
      </c>
      <c r="O477" s="2" t="s">
        <v>490</v>
      </c>
      <c r="P477" s="2" t="s">
        <v>739</v>
      </c>
      <c r="R477" s="4">
        <v>337.3626847872045</v>
      </c>
      <c r="S477" s="4">
        <v>129.243349683015</v>
      </c>
      <c r="V477" s="4">
        <v>192.16475451065421</v>
      </c>
      <c r="W477" s="4">
        <v>323.14628009408261</v>
      </c>
      <c r="X477" s="4">
        <v>511.21685367337972</v>
      </c>
      <c r="Y477" s="4">
        <v>340.652941682115</v>
      </c>
    </row>
    <row r="478" spans="1:25" x14ac:dyDescent="0.3">
      <c r="A478" s="2">
        <v>492</v>
      </c>
      <c r="B478" s="2" t="s">
        <v>721</v>
      </c>
      <c r="C478" s="2">
        <v>8634</v>
      </c>
      <c r="D478" s="2" t="s">
        <v>731</v>
      </c>
      <c r="I478" s="2">
        <v>70.5</v>
      </c>
      <c r="J478" s="2" t="s">
        <v>488</v>
      </c>
      <c r="K478" s="2" t="s">
        <v>736</v>
      </c>
      <c r="L478" s="2" t="s">
        <v>493</v>
      </c>
      <c r="M478" s="2" t="s">
        <v>493</v>
      </c>
      <c r="N478" s="2">
        <v>40</v>
      </c>
      <c r="O478" s="2" t="s">
        <v>53</v>
      </c>
      <c r="P478" s="2" t="s">
        <v>739</v>
      </c>
      <c r="R478" s="4">
        <v>344.20221246444697</v>
      </c>
      <c r="S478" s="4">
        <v>147.38200552316499</v>
      </c>
      <c r="V478" s="4">
        <v>183.4028710750224</v>
      </c>
      <c r="W478" s="4">
        <v>333.49698394584482</v>
      </c>
      <c r="X478" s="4">
        <v>537.94062521741455</v>
      </c>
      <c r="Y478" s="4">
        <v>354.99253136954047</v>
      </c>
    </row>
    <row r="479" spans="1:25" x14ac:dyDescent="0.3">
      <c r="A479" s="2">
        <v>493</v>
      </c>
      <c r="B479" s="2" t="s">
        <v>722</v>
      </c>
      <c r="C479" s="2">
        <v>8635</v>
      </c>
      <c r="D479" s="2" t="s">
        <v>731</v>
      </c>
      <c r="I479" s="2">
        <v>71.03</v>
      </c>
      <c r="J479" s="2" t="s">
        <v>488</v>
      </c>
      <c r="K479" s="2" t="s">
        <v>736</v>
      </c>
      <c r="L479" s="2" t="s">
        <v>493</v>
      </c>
      <c r="M479" s="2" t="s">
        <v>493</v>
      </c>
      <c r="N479" s="2">
        <v>40</v>
      </c>
      <c r="O479" s="2" t="s">
        <v>53</v>
      </c>
      <c r="P479" s="2" t="s">
        <v>739</v>
      </c>
      <c r="R479" s="4">
        <v>298.17544125958091</v>
      </c>
      <c r="S479" s="4">
        <v>171.466775017206</v>
      </c>
      <c r="V479" s="4">
        <v>9.1830817660990736</v>
      </c>
      <c r="W479" s="4">
        <v>304.9418556858609</v>
      </c>
      <c r="X479" s="4">
        <v>514.10252707314783</v>
      </c>
      <c r="Y479" s="4">
        <v>354.99253136954047</v>
      </c>
    </row>
    <row r="480" spans="1:25" x14ac:dyDescent="0.3">
      <c r="A480" s="2">
        <v>494</v>
      </c>
      <c r="B480" s="2" t="s">
        <v>723</v>
      </c>
      <c r="C480" s="2">
        <v>8636</v>
      </c>
      <c r="D480" s="2" t="s">
        <v>731</v>
      </c>
      <c r="I480" s="2">
        <v>70.06</v>
      </c>
      <c r="J480" s="2" t="s">
        <v>488</v>
      </c>
      <c r="K480" s="2" t="s">
        <v>736</v>
      </c>
      <c r="L480" s="2" t="s">
        <v>53</v>
      </c>
      <c r="M480" s="2" t="s">
        <v>496</v>
      </c>
      <c r="N480" s="2">
        <v>40</v>
      </c>
      <c r="O480" s="2" t="s">
        <v>53</v>
      </c>
      <c r="P480" s="2" t="s">
        <v>739</v>
      </c>
      <c r="R480" s="4">
        <v>134.3150255336744</v>
      </c>
      <c r="S480" s="4">
        <v>69.907596658186407</v>
      </c>
      <c r="V480" s="4">
        <v>18.712203634683849</v>
      </c>
      <c r="W480" s="4">
        <v>135.36524939399351</v>
      </c>
      <c r="X480" s="4">
        <v>222.81114774253871</v>
      </c>
      <c r="Y480" s="4">
        <v>149.3381248232505</v>
      </c>
    </row>
    <row r="481" spans="1:25" x14ac:dyDescent="0.3">
      <c r="A481" s="2">
        <v>495</v>
      </c>
      <c r="B481" s="2" t="s">
        <v>724</v>
      </c>
      <c r="C481" s="2">
        <v>8637</v>
      </c>
      <c r="D481" s="2" t="s">
        <v>731</v>
      </c>
      <c r="I481" s="2">
        <v>70.19</v>
      </c>
      <c r="J481" s="2" t="s">
        <v>488</v>
      </c>
      <c r="K481" s="2" t="s">
        <v>736</v>
      </c>
      <c r="L481" s="2" t="s">
        <v>220</v>
      </c>
      <c r="M481" s="2" t="s">
        <v>499</v>
      </c>
      <c r="N481" s="2">
        <v>40</v>
      </c>
      <c r="O481" s="2" t="s">
        <v>53</v>
      </c>
      <c r="P481" s="2" t="s">
        <v>739</v>
      </c>
      <c r="R481" s="4">
        <v>128.40143051296559</v>
      </c>
      <c r="S481" s="4">
        <v>70.603982664816797</v>
      </c>
      <c r="V481" s="4">
        <v>13.049309307073321</v>
      </c>
      <c r="W481" s="4">
        <v>131.23093188331521</v>
      </c>
      <c r="X481" s="4">
        <v>217.01624989247011</v>
      </c>
      <c r="Y481" s="4">
        <v>149.3381248232505</v>
      </c>
    </row>
    <row r="482" spans="1:25" x14ac:dyDescent="0.3">
      <c r="A482" s="2">
        <v>496</v>
      </c>
      <c r="B482" s="2" t="s">
        <v>725</v>
      </c>
      <c r="C482" s="2">
        <v>8638</v>
      </c>
      <c r="D482" s="2" t="s">
        <v>731</v>
      </c>
      <c r="I482" s="2">
        <v>69.930000000000007</v>
      </c>
      <c r="J482" s="2" t="s">
        <v>488</v>
      </c>
      <c r="K482" s="2" t="s">
        <v>736</v>
      </c>
      <c r="L482" s="2" t="s">
        <v>53</v>
      </c>
      <c r="M482" s="2" t="s">
        <v>496</v>
      </c>
      <c r="N482" s="2">
        <v>40</v>
      </c>
      <c r="O482" s="2" t="s">
        <v>53</v>
      </c>
      <c r="P482" s="2" t="s">
        <v>739</v>
      </c>
      <c r="R482" s="4">
        <v>371.12432897477959</v>
      </c>
      <c r="S482" s="4">
        <v>172.087899021353</v>
      </c>
      <c r="V482" s="4">
        <v>181.3967031309169</v>
      </c>
      <c r="W482" s="4">
        <v>365.37455241086133</v>
      </c>
      <c r="X482" s="4">
        <v>592.64153152685537</v>
      </c>
      <c r="Y482" s="4">
        <v>401.73570630161851</v>
      </c>
    </row>
  </sheetData>
  <sortState xmlns:xlrd2="http://schemas.microsoft.com/office/spreadsheetml/2017/richdata2" ref="A2:Y320">
    <sortCondition ref="A2:A320"/>
  </sortState>
  <phoneticPr fontId="2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GP_korrelgroottestats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Verhaegen, Jasper</dc:creator>
  <cp:lastModifiedBy>Verhaegen Jasper</cp:lastModifiedBy>
  <dcterms:created xsi:type="dcterms:W3CDTF">2023-04-26T14:33:39Z</dcterms:created>
  <dcterms:modified xsi:type="dcterms:W3CDTF">2024-11-21T10:35:00Z</dcterms:modified>
</cp:coreProperties>
</file>